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8"/>
  <workbookPr defaultThemeVersion="166925"/>
  <mc:AlternateContent xmlns:mc="http://schemas.openxmlformats.org/markup-compatibility/2006">
    <mc:Choice Requires="x15">
      <x15ac:absPath xmlns:x15ac="http://schemas.microsoft.com/office/spreadsheetml/2010/11/ac" url="N:\2024\Projects\2024s1140 - Swale Borough Council - Swale SFRA update\1_WIP\PL\Documentation\Level 2 Scoping\"/>
    </mc:Choice>
  </mc:AlternateContent>
  <xr:revisionPtr revIDLastSave="1" documentId="13_ncr:1_{DF0DD7DB-0EE4-44DD-AF0C-74568630A9B4}" xr6:coauthVersionLast="47" xr6:coauthVersionMax="47" xr10:uidLastSave="{B2B6B969-A917-4221-BB4C-7C3DBFCF90C4}"/>
  <bookViews>
    <workbookView xWindow="28690" yWindow="-110" windowWidth="25420" windowHeight="15250" firstSheet="1" activeTab="1" xr2:uid="{D0F837E5-4C91-47C3-AADB-A01098357AE0}"/>
  </bookViews>
  <sheets>
    <sheet name="Read me - LAs" sheetId="2" r:id="rId1"/>
    <sheet name="Level 2 SFRA Scoping" sheetId="23" r:id="rId2"/>
  </sheets>
  <definedNames>
    <definedName name="_xlnm._FilterDatabase" localSheetId="1" hidden="1">'Level 2 SFRA Scoping'!$A$9:$AW$81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1" i="23" l="1"/>
  <c r="E80" i="23"/>
  <c r="E79" i="23"/>
  <c r="E78" i="23"/>
  <c r="E77" i="23"/>
  <c r="E76" i="23"/>
  <c r="E75" i="23"/>
  <c r="E74" i="23"/>
  <c r="E73" i="23"/>
  <c r="E72" i="23"/>
  <c r="E71" i="23"/>
  <c r="E70" i="23"/>
  <c r="E69" i="23"/>
  <c r="E68" i="23"/>
  <c r="E67" i="23"/>
  <c r="E66" i="23"/>
  <c r="E65" i="23"/>
  <c r="E64" i="23"/>
  <c r="E63" i="23"/>
  <c r="E62" i="23"/>
  <c r="E61" i="23"/>
  <c r="E60" i="23"/>
  <c r="E59" i="23"/>
  <c r="E58" i="23"/>
  <c r="E57" i="23"/>
  <c r="E56" i="23"/>
  <c r="E55" i="23"/>
  <c r="E54" i="23"/>
  <c r="E53" i="23"/>
  <c r="E52" i="23"/>
  <c r="E51" i="23"/>
  <c r="E50" i="23"/>
  <c r="E49" i="23"/>
  <c r="E48" i="23"/>
  <c r="E47" i="23"/>
  <c r="E46" i="23"/>
  <c r="E45" i="23"/>
  <c r="E44" i="23"/>
  <c r="E43" i="23"/>
  <c r="E42" i="23"/>
  <c r="E41" i="23"/>
  <c r="E40" i="23"/>
  <c r="E39" i="23"/>
  <c r="E38" i="23"/>
  <c r="E37" i="23"/>
  <c r="E36" i="23"/>
  <c r="E35" i="23"/>
  <c r="E34" i="23"/>
  <c r="E33" i="23"/>
  <c r="E32" i="23"/>
  <c r="E31" i="23"/>
  <c r="E30" i="23"/>
  <c r="E29" i="23"/>
  <c r="E28" i="23"/>
  <c r="E27" i="23"/>
  <c r="E26" i="23"/>
  <c r="E25" i="23"/>
  <c r="E24" i="23"/>
  <c r="E23" i="23"/>
  <c r="E22" i="23"/>
  <c r="E21" i="23"/>
  <c r="E20" i="23"/>
  <c r="E19" i="23"/>
  <c r="E18" i="23"/>
  <c r="E17" i="23"/>
  <c r="E16" i="23"/>
  <c r="E15" i="23"/>
  <c r="E14" i="23"/>
  <c r="E13" i="23"/>
  <c r="E12" i="23"/>
  <c r="E11" i="23"/>
  <c r="E10" i="23"/>
  <c r="S81" i="23"/>
  <c r="S80" i="23"/>
  <c r="S79" i="23"/>
  <c r="S78" i="23"/>
  <c r="S77" i="23"/>
  <c r="S76" i="23"/>
  <c r="S75" i="23"/>
  <c r="S74" i="23"/>
  <c r="S73" i="23"/>
  <c r="S72" i="23"/>
  <c r="S71" i="23"/>
  <c r="S70" i="23"/>
  <c r="S69" i="23"/>
  <c r="S68" i="23"/>
  <c r="S67" i="23"/>
  <c r="S66" i="23"/>
  <c r="S65" i="23"/>
  <c r="S64" i="23"/>
  <c r="S63" i="23"/>
  <c r="S62" i="23"/>
  <c r="S61" i="23"/>
  <c r="S60" i="23"/>
  <c r="S59" i="23"/>
  <c r="S58" i="23"/>
  <c r="S57" i="23"/>
  <c r="S56" i="23"/>
  <c r="S55" i="23"/>
  <c r="S54" i="23"/>
  <c r="S53" i="23"/>
  <c r="S52" i="23"/>
  <c r="S51" i="23"/>
  <c r="S50" i="23"/>
  <c r="S49" i="23"/>
  <c r="S48" i="23"/>
  <c r="S47" i="23"/>
  <c r="S46" i="23"/>
  <c r="S45" i="23"/>
  <c r="S44" i="23"/>
  <c r="S43" i="23"/>
  <c r="S42" i="23"/>
  <c r="S41" i="23"/>
  <c r="S40" i="23"/>
  <c r="S39" i="23"/>
  <c r="S38" i="23"/>
  <c r="S37" i="23"/>
  <c r="S36" i="23"/>
  <c r="S35" i="23"/>
  <c r="S34" i="23"/>
  <c r="S33" i="23"/>
  <c r="S32" i="23"/>
  <c r="S31" i="23"/>
  <c r="S30" i="23"/>
  <c r="S29" i="23"/>
  <c r="S28" i="23"/>
  <c r="S27" i="23"/>
  <c r="S26" i="23"/>
  <c r="S25" i="23"/>
  <c r="S24" i="23"/>
  <c r="S23" i="23"/>
  <c r="S22" i="23"/>
  <c r="S21" i="23"/>
  <c r="S20" i="23"/>
  <c r="S19" i="23"/>
  <c r="S18" i="23"/>
  <c r="S17" i="23"/>
  <c r="S16" i="23"/>
  <c r="S15" i="23"/>
  <c r="S14" i="23"/>
  <c r="S13" i="23"/>
  <c r="S12" i="23"/>
  <c r="S11" i="23"/>
  <c r="S10" i="23"/>
  <c r="H54" i="23" l="1"/>
  <c r="H16" i="23"/>
  <c r="H17" i="23"/>
  <c r="H18" i="23"/>
  <c r="H19" i="23"/>
  <c r="H67" i="23"/>
  <c r="H21" i="23"/>
  <c r="H22" i="23"/>
  <c r="H23" i="23"/>
  <c r="H24" i="23"/>
  <c r="H25" i="23"/>
  <c r="H26" i="23"/>
  <c r="H27" i="23"/>
  <c r="H28" i="23"/>
  <c r="H29" i="23"/>
  <c r="H30" i="23"/>
  <c r="H31" i="23"/>
  <c r="H32" i="23"/>
  <c r="H68" i="23"/>
  <c r="H34" i="23"/>
  <c r="H35" i="23"/>
  <c r="H36" i="23"/>
  <c r="H38" i="23"/>
  <c r="H40" i="23"/>
  <c r="H10" i="23"/>
  <c r="H37" i="23"/>
  <c r="H14" i="23"/>
  <c r="H42" i="23"/>
  <c r="H43" i="23"/>
  <c r="H44" i="23"/>
  <c r="H45" i="23"/>
  <c r="H46" i="23"/>
  <c r="H47" i="23"/>
  <c r="H48" i="23"/>
  <c r="H49" i="23"/>
  <c r="H50" i="23"/>
  <c r="H51" i="23"/>
  <c r="H52" i="23"/>
  <c r="H53" i="23"/>
  <c r="H81" i="23"/>
  <c r="H55" i="23"/>
  <c r="H56" i="23"/>
  <c r="H57" i="23"/>
  <c r="H58" i="23"/>
  <c r="H59" i="23"/>
  <c r="H60" i="23"/>
  <c r="H61" i="23"/>
  <c r="H62" i="23"/>
  <c r="H63" i="23"/>
  <c r="H64" i="23"/>
  <c r="H65" i="23"/>
  <c r="H66" i="23"/>
  <c r="H15" i="23"/>
  <c r="H20" i="23"/>
  <c r="H69" i="23"/>
  <c r="H70" i="23"/>
  <c r="H71" i="23"/>
  <c r="H72" i="23"/>
  <c r="H73" i="23"/>
  <c r="H74" i="23"/>
  <c r="H75" i="23"/>
  <c r="H76" i="23"/>
  <c r="H77" i="23"/>
  <c r="H78" i="23"/>
  <c r="H79" i="23"/>
  <c r="H80" i="23"/>
  <c r="H41" i="23"/>
  <c r="H39" i="23"/>
  <c r="H11" i="23"/>
  <c r="H12" i="23"/>
  <c r="H13" i="23"/>
  <c r="H33" i="23"/>
  <c r="J11" i="23"/>
  <c r="J12" i="23"/>
  <c r="J13" i="23"/>
  <c r="J14" i="23"/>
  <c r="J15" i="23"/>
  <c r="J16" i="23"/>
  <c r="J17" i="23"/>
  <c r="J18" i="23"/>
  <c r="J19" i="23"/>
  <c r="J20" i="23"/>
  <c r="J21" i="23"/>
  <c r="J22" i="23"/>
  <c r="J23" i="23"/>
  <c r="J24" i="23"/>
  <c r="J25" i="23"/>
  <c r="J26" i="23"/>
  <c r="J27" i="23"/>
  <c r="J28" i="23"/>
  <c r="J29" i="23"/>
  <c r="J30" i="23"/>
  <c r="J31" i="23"/>
  <c r="J32" i="23"/>
  <c r="J33" i="23"/>
  <c r="J34" i="23"/>
  <c r="J35" i="23"/>
  <c r="J36" i="23"/>
  <c r="J37" i="23"/>
  <c r="J38" i="23"/>
  <c r="J39" i="23"/>
  <c r="J40" i="23"/>
  <c r="J41" i="23"/>
  <c r="J42" i="23"/>
  <c r="J43" i="23"/>
  <c r="J44" i="23"/>
  <c r="J45" i="23"/>
  <c r="J46" i="23"/>
  <c r="J47" i="23"/>
  <c r="J48" i="23"/>
  <c r="J49" i="23"/>
  <c r="J50" i="23"/>
  <c r="J51" i="23"/>
  <c r="J52" i="23"/>
  <c r="J53" i="23"/>
  <c r="J54" i="23"/>
  <c r="J55" i="23"/>
  <c r="J56" i="23"/>
  <c r="J57" i="23"/>
  <c r="J58" i="23"/>
  <c r="J59" i="23"/>
  <c r="J60" i="23"/>
  <c r="J61" i="23"/>
  <c r="J62" i="23"/>
  <c r="J63" i="23"/>
  <c r="J64" i="23"/>
  <c r="J65" i="23"/>
  <c r="J66" i="23"/>
  <c r="J67" i="23"/>
  <c r="J68" i="23"/>
  <c r="J69" i="23"/>
  <c r="J70" i="23"/>
  <c r="J71" i="23"/>
  <c r="J72" i="23"/>
  <c r="J73" i="23"/>
  <c r="J74" i="23"/>
  <c r="J75" i="23"/>
  <c r="J76" i="23"/>
  <c r="J77" i="23"/>
  <c r="J78" i="23"/>
  <c r="J79" i="23"/>
  <c r="J80" i="23"/>
  <c r="J81" i="23"/>
  <c r="J10" i="23"/>
  <c r="M17" i="23"/>
  <c r="M18" i="23"/>
  <c r="M19" i="23"/>
  <c r="M20" i="23"/>
  <c r="M21" i="23"/>
  <c r="M22" i="23"/>
  <c r="M23" i="23"/>
  <c r="M24" i="23"/>
  <c r="M25" i="23"/>
  <c r="M26" i="23"/>
  <c r="M27" i="23"/>
  <c r="M28" i="23"/>
  <c r="M29" i="23"/>
  <c r="M30" i="23"/>
  <c r="M31" i="23"/>
  <c r="M32" i="23"/>
  <c r="M33" i="23"/>
  <c r="M34" i="23"/>
  <c r="M35" i="23"/>
  <c r="M36" i="23"/>
  <c r="M37" i="23"/>
  <c r="M38" i="23"/>
  <c r="M39" i="23"/>
  <c r="M40" i="23"/>
  <c r="M41" i="23"/>
  <c r="M42" i="23"/>
  <c r="M43" i="23"/>
  <c r="M44" i="23"/>
  <c r="M45" i="23"/>
  <c r="M46" i="23"/>
  <c r="M47" i="23"/>
  <c r="M48" i="23"/>
  <c r="M49" i="23"/>
  <c r="M50" i="23"/>
  <c r="M51" i="23"/>
  <c r="M52" i="23"/>
  <c r="M53" i="23"/>
  <c r="M54" i="23"/>
  <c r="M55" i="23"/>
  <c r="M56" i="23"/>
  <c r="M57" i="23"/>
  <c r="M58" i="23"/>
  <c r="M59" i="23"/>
  <c r="M60" i="23"/>
  <c r="M61" i="23"/>
  <c r="M62" i="23"/>
  <c r="M63" i="23"/>
  <c r="M64" i="23"/>
  <c r="M65" i="23"/>
  <c r="M66" i="23"/>
  <c r="M67" i="23"/>
  <c r="M68" i="23"/>
  <c r="M69" i="23"/>
  <c r="M70" i="23"/>
  <c r="M71" i="23"/>
  <c r="M72" i="23"/>
  <c r="M73" i="23"/>
  <c r="M74" i="23"/>
  <c r="M75" i="23"/>
  <c r="M76" i="23"/>
  <c r="M77" i="23"/>
  <c r="M78" i="23"/>
  <c r="M79" i="23"/>
  <c r="M80" i="23"/>
  <c r="M81" i="23"/>
  <c r="M11" i="23"/>
  <c r="M12" i="23"/>
  <c r="M13" i="23"/>
  <c r="M14" i="23"/>
  <c r="M15" i="23"/>
  <c r="M16" i="23"/>
  <c r="M10" i="23"/>
  <c r="P16" i="23"/>
  <c r="P17" i="23"/>
  <c r="P18" i="23"/>
  <c r="P19" i="23"/>
  <c r="P20" i="23"/>
  <c r="P21" i="23"/>
  <c r="P22" i="23"/>
  <c r="P23" i="23"/>
  <c r="P24" i="23"/>
  <c r="P25" i="23"/>
  <c r="P26" i="23"/>
  <c r="P27" i="23"/>
  <c r="P28" i="23"/>
  <c r="P29" i="23"/>
  <c r="P30" i="23"/>
  <c r="P31" i="23"/>
  <c r="P32" i="23"/>
  <c r="P33" i="23"/>
  <c r="P34" i="23"/>
  <c r="P35" i="23"/>
  <c r="P36" i="23"/>
  <c r="P37" i="23"/>
  <c r="P38" i="23"/>
  <c r="P39" i="23"/>
  <c r="P40" i="23"/>
  <c r="P41" i="23"/>
  <c r="P42" i="23"/>
  <c r="P43" i="23"/>
  <c r="P44" i="23"/>
  <c r="P45" i="23"/>
  <c r="P46" i="23"/>
  <c r="P47" i="23"/>
  <c r="P48" i="23"/>
  <c r="P49" i="23"/>
  <c r="P50" i="23"/>
  <c r="P51" i="23"/>
  <c r="P52" i="23"/>
  <c r="P53" i="23"/>
  <c r="P54" i="23"/>
  <c r="P55" i="23"/>
  <c r="P56" i="23"/>
  <c r="P57" i="23"/>
  <c r="P58" i="23"/>
  <c r="P59" i="23"/>
  <c r="P60" i="23"/>
  <c r="P61" i="23"/>
  <c r="P62" i="23"/>
  <c r="P63" i="23"/>
  <c r="P64" i="23"/>
  <c r="P65" i="23"/>
  <c r="P66" i="23"/>
  <c r="P67" i="23"/>
  <c r="P68" i="23"/>
  <c r="P69" i="23"/>
  <c r="P70" i="23"/>
  <c r="P71" i="23"/>
  <c r="P72" i="23"/>
  <c r="P73" i="23"/>
  <c r="P74" i="23"/>
  <c r="P75" i="23"/>
  <c r="P76" i="23"/>
  <c r="P77" i="23"/>
  <c r="P78" i="23"/>
  <c r="P79" i="23"/>
  <c r="P80" i="23"/>
  <c r="P81" i="23"/>
  <c r="P11" i="23"/>
  <c r="P12" i="23"/>
  <c r="P13" i="23"/>
  <c r="P14" i="23"/>
  <c r="P15" i="23"/>
  <c r="P10" i="23"/>
  <c r="AE80" i="23" l="1"/>
  <c r="AF80" i="23"/>
  <c r="AE51" i="23"/>
  <c r="AF51" i="23"/>
  <c r="AE74" i="23"/>
  <c r="AF74" i="23"/>
  <c r="AE75" i="23"/>
  <c r="AF75" i="23"/>
  <c r="AE76" i="23"/>
  <c r="AF76" i="23"/>
  <c r="AE42" i="23"/>
  <c r="AE26" i="23"/>
  <c r="AF26" i="23"/>
  <c r="AE78" i="23"/>
  <c r="AF78" i="23"/>
  <c r="AF28" i="23"/>
  <c r="AF47" i="23"/>
  <c r="AE47" i="23"/>
  <c r="AF81" i="23"/>
  <c r="AE81" i="23"/>
  <c r="AF72" i="23"/>
  <c r="AE72" i="23"/>
  <c r="AF31" i="23"/>
  <c r="AE31" i="23"/>
  <c r="AF34" i="23"/>
  <c r="AE34" i="23"/>
  <c r="AF32" i="23"/>
  <c r="AE32" i="23"/>
  <c r="AE25" i="23"/>
  <c r="AF25" i="23"/>
  <c r="AE59" i="23"/>
  <c r="AF59" i="23"/>
  <c r="AE35" i="23"/>
  <c r="AF35" i="23"/>
  <c r="AF52" i="23"/>
  <c r="AE52" i="23"/>
  <c r="AF10" i="23"/>
  <c r="AE23" i="23"/>
  <c r="AF23" i="23"/>
  <c r="AF55" i="23"/>
  <c r="AE55" i="23"/>
  <c r="AF27" i="23"/>
  <c r="AE54" i="23"/>
  <c r="AF54" i="23"/>
  <c r="AF53" i="23"/>
  <c r="AE53" i="23"/>
  <c r="AF70" i="23"/>
  <c r="AE70" i="23"/>
  <c r="AE21" i="23"/>
  <c r="AF21" i="23"/>
  <c r="AF29" i="23"/>
  <c r="AE29" i="23"/>
  <c r="AF37" i="23"/>
  <c r="AE37" i="23"/>
  <c r="AE36" i="23"/>
  <c r="AF36" i="23"/>
  <c r="AE44" i="23"/>
  <c r="AF44" i="23"/>
  <c r="AE68" i="23"/>
  <c r="AF68" i="23"/>
  <c r="AE14" i="23"/>
  <c r="AF14" i="23"/>
  <c r="AE48" i="23"/>
  <c r="AE19" i="23"/>
  <c r="AF19" i="23"/>
  <c r="AE46" i="23"/>
  <c r="AF46" i="23"/>
  <c r="AE73" i="23"/>
  <c r="AE24" i="23"/>
  <c r="AE50" i="23"/>
  <c r="AF50" i="23"/>
  <c r="AE77" i="23"/>
  <c r="AF77" i="23"/>
  <c r="AE16" i="23"/>
  <c r="AF16" i="23"/>
  <c r="AE69" i="23"/>
  <c r="AF69" i="23"/>
  <c r="AE20" i="23"/>
  <c r="AF20" i="23"/>
  <c r="AE40" i="23"/>
  <c r="AF40" i="23"/>
  <c r="AE67" i="23"/>
  <c r="AF67" i="23"/>
  <c r="AE18" i="23"/>
  <c r="AF18" i="23"/>
  <c r="AF45" i="23"/>
  <c r="AE45" i="23"/>
  <c r="AE63" i="23"/>
  <c r="AE22" i="23"/>
  <c r="AF22" i="23"/>
  <c r="AE58" i="23"/>
  <c r="AF58" i="23"/>
  <c r="AF65" i="23"/>
  <c r="AE15" i="23"/>
  <c r="AF15" i="23"/>
  <c r="AF62" i="23"/>
  <c r="AE62" i="23"/>
  <c r="AF13" i="23"/>
  <c r="AE13" i="23"/>
  <c r="AF33" i="23"/>
  <c r="AE33" i="23"/>
  <c r="AF60" i="23"/>
  <c r="AE60" i="23"/>
  <c r="AF11" i="23"/>
  <c r="AE11" i="23"/>
  <c r="AF38" i="23"/>
  <c r="AE38" i="23"/>
  <c r="AF43" i="23"/>
  <c r="AE43" i="23"/>
  <c r="AE79" i="23"/>
  <c r="AF79" i="23"/>
  <c r="AF49" i="23"/>
  <c r="AE49" i="23"/>
  <c r="AE56" i="23"/>
  <c r="AE41" i="23"/>
  <c r="AF41" i="23"/>
  <c r="AE61" i="23"/>
  <c r="AF61" i="23"/>
  <c r="AF12" i="23"/>
  <c r="AE39" i="23"/>
  <c r="AF39" i="23"/>
  <c r="AF66" i="23"/>
  <c r="AE66" i="23"/>
  <c r="AE17" i="23"/>
  <c r="AF17" i="23"/>
  <c r="AE71" i="23"/>
  <c r="AF71" i="23"/>
  <c r="AE30" i="23"/>
  <c r="AF30" i="23"/>
  <c r="AE57" i="23"/>
  <c r="AF57" i="23"/>
  <c r="AE64" i="23"/>
  <c r="AF64" i="23"/>
  <c r="AF73" i="23" l="1"/>
  <c r="AE27" i="23"/>
  <c r="AE28" i="23"/>
  <c r="AF56" i="23"/>
  <c r="AF63" i="23"/>
  <c r="AF48" i="23"/>
  <c r="AE10" i="23"/>
  <c r="AF42" i="23"/>
  <c r="AE65" i="23"/>
  <c r="AE12" i="23"/>
  <c r="AF24" i="23"/>
</calcChain>
</file>

<file path=xl/sharedStrings.xml><?xml version="1.0" encoding="utf-8"?>
<sst xmlns="http://schemas.openxmlformats.org/spreadsheetml/2006/main" count="1056" uniqueCount="236">
  <si>
    <t xml:space="preserve">JBA Strategic Flood Risk Assessment Site Screening Tool </t>
  </si>
  <si>
    <t xml:space="preserve">This spreadsheet has been designed to assist local authorities with the selection of development sites for inclusion within their local plan and identify which sites will require assessment at the Level 2 SFRA stage. </t>
  </si>
  <si>
    <t>Note to tabs</t>
  </si>
  <si>
    <r>
      <t xml:space="preserve">● </t>
    </r>
    <r>
      <rPr>
        <sz val="7"/>
        <color theme="1"/>
        <rFont val="Arial"/>
        <family val="2"/>
      </rPr>
      <t xml:space="preserve"> </t>
    </r>
    <r>
      <rPr>
        <sz val="10"/>
        <color theme="1"/>
        <rFont val="Arial"/>
        <family val="2"/>
      </rPr>
      <t xml:space="preserve">The Level 2 SFRA Scoping tab provides the data to whether a Level 2 SFRA assessment is required. </t>
    </r>
  </si>
  <si>
    <t>Note on calculations:</t>
  </si>
  <si>
    <t xml:space="preserve">Site boundaries have been screened against flood risk information to determine the proportion of the site at risk.  The following flood risk information has been used in the assessment
●  Flood Zones (from Environment Agency Flood Map for Planning)
●  Fluvial and Tidal present day flood extents (from detailed hydraulic models)
●  Surface Water (from The Flood Map for Planning, also known as the Risk of Flooding from Surface Water map)
●  JBA Groundwater Flood Mapping
●  Reservoirs (from the Environment Agency's Reservoir Map)
It has also been noted if a site is located within a the Coastal Change Managment Area or MEAS Contribution Zone. 
Please see the main SFRA report for father information about the datasets. </t>
  </si>
  <si>
    <t>Note on data:</t>
  </si>
  <si>
    <r>
      <t xml:space="preserve">The values quoted  show the percentage of the site at flood risk from that particular event, </t>
    </r>
    <r>
      <rPr>
        <i/>
        <u/>
        <sz val="10"/>
        <color theme="1"/>
        <rFont val="Arial"/>
        <family val="2"/>
      </rPr>
      <t>excluding</t>
    </r>
    <r>
      <rPr>
        <sz val="10"/>
        <color theme="1"/>
        <rFont val="Arial"/>
        <family val="2"/>
      </rPr>
      <t xml:space="preserve"> the percentage of the site at flood risk at a higher zone.  
</t>
    </r>
    <r>
      <rPr>
        <b/>
        <sz val="10"/>
        <color theme="1"/>
        <rFont val="Arial"/>
        <family val="2"/>
      </rPr>
      <t>For example</t>
    </r>
    <r>
      <rPr>
        <sz val="10"/>
        <color theme="1"/>
        <rFont val="Arial"/>
        <family val="2"/>
      </rPr>
      <t xml:space="preserve">
50% of a site is in the Flood Zones. Taking each Flood Zone individually, 50% is in Flood Zone 2 but only 30% is in Flood Zone 3a .
In the Level 1 Screening tab this will be displayed as  30% in Flood Zone 3a, 20% in Flood Zone 2 (as this excludes the 20% in Flood Zone 3a) and 50% in Flood Zone 1.
</t>
    </r>
  </si>
  <si>
    <t>Level 2 SFRA Scoping</t>
  </si>
  <si>
    <t xml:space="preserve">Category </t>
  </si>
  <si>
    <t xml:space="preserve">Description </t>
  </si>
  <si>
    <t>Number of sites</t>
  </si>
  <si>
    <t xml:space="preserve">Detailed Level 2 site summary required </t>
  </si>
  <si>
    <t>Most preferable</t>
  </si>
  <si>
    <t>0% of the site is at risk from a certain source (surface water, fluvial and coastal)</t>
  </si>
  <si>
    <t>No</t>
  </si>
  <si>
    <t xml:space="preserve">Less preferable </t>
  </si>
  <si>
    <t>&gt;0 % 20% the site is at risk from a certain source (surface water, fluvial and coastal)</t>
  </si>
  <si>
    <t>Proportion of site shown to be at risk (%)</t>
  </si>
  <si>
    <t xml:space="preserve">Least preferable </t>
  </si>
  <si>
    <t>If greater than 20% of the site is at risk from a certain source (surface water, fluvial and coastal)</t>
  </si>
  <si>
    <t>Yes</t>
  </si>
  <si>
    <t>Present day risk from rivers and sea</t>
  </si>
  <si>
    <t>Future risk from rivers and sea</t>
  </si>
  <si>
    <t xml:space="preserve">Future risk from rivers </t>
  </si>
  <si>
    <t xml:space="preserve">Future risk from the sea </t>
  </si>
  <si>
    <t>Present day risk from surface water</t>
  </si>
  <si>
    <t xml:space="preserve">Future risk from surface water </t>
  </si>
  <si>
    <t>Groundwater Flooding</t>
  </si>
  <si>
    <t>Reservoirs</t>
  </si>
  <si>
    <t>CCMA (yes/no)</t>
  </si>
  <si>
    <t>MEAS Contribution Zone 1 (yes/no)</t>
  </si>
  <si>
    <t>MEAS Contribution Zone 2 (yes/no)</t>
  </si>
  <si>
    <t>All sites</t>
  </si>
  <si>
    <t xml:space="preserve">For sites requiring a deltailed Level 2 assessment </t>
  </si>
  <si>
    <t xml:space="preserve">EA's Flood Map for Planning 
</t>
  </si>
  <si>
    <t>Flood Map for Planning 
(to use where no detailed modelling exists)</t>
  </si>
  <si>
    <t>River  – Detailed modelling</t>
  </si>
  <si>
    <t>Sea - Detailed Modelling - 75-year development lifetime (The development lifetime guidance in the PPG should be used to work out the appropriate epoch to be considered)</t>
  </si>
  <si>
    <t>Sea - Detailed Modelling - 100-year development lifetime (The development lifetime guidance in the PPG should be used to work out the appropriate epoch to be considered)</t>
  </si>
  <si>
    <t>Surface water flooding within the EA's Flood Map for Planning (also known as Risk of Flooding from Surface Water (RoFSW))</t>
  </si>
  <si>
    <t>JBA Groundwater Flood Map</t>
  </si>
  <si>
    <t>EA's Reservoirs Maps</t>
  </si>
  <si>
    <t xml:space="preserve">Preferability </t>
  </si>
  <si>
    <t xml:space="preserve">Will require a detailed site summary assessment at the Level 2 stage if taken forward </t>
  </si>
  <si>
    <t>Is safe access and egress possible?</t>
  </si>
  <si>
    <t>Recommendations will be required in the main Level 2 SFRA report to address the reservoir flood risk</t>
  </si>
  <si>
    <t>Recommendations will be required in the main Level 2 SFRA report to address the groundwater flood risk</t>
  </si>
  <si>
    <t>Site located within Model</t>
  </si>
  <si>
    <t>Model Name</t>
  </si>
  <si>
    <t>Does the site benefit from defences?</t>
  </si>
  <si>
    <t>Is additional modelling required?</t>
  </si>
  <si>
    <t>Notes</t>
  </si>
  <si>
    <t>Ref</t>
  </si>
  <si>
    <t>Site name</t>
  </si>
  <si>
    <t>Data source (name of shapefile)</t>
  </si>
  <si>
    <t>Area (ha)</t>
  </si>
  <si>
    <t xml:space="preserve"> Flood Zone 1 
(Less than 0.1% AEP (1 in 1,000-year) - undefended)</t>
  </si>
  <si>
    <t>Flood Zone 2 
(Between 1%/0.5%AEP (1 in 100-year/1 in 200 year) and 0.1% AEP (1 
in 1,000-year) - undefended)</t>
  </si>
  <si>
    <t xml:space="preserve"> Flood Zone 3
(Greater than 1%/0.5% AEP (1 in 100-year/1 in 200-year) - undefended)</t>
  </si>
  <si>
    <t xml:space="preserve">Less than 0.1% AEP plus climate change - undefended </t>
  </si>
  <si>
    <t xml:space="preserve">Greater than 0.1% AEP plus climate change - undefended </t>
  </si>
  <si>
    <t>Less than 0.1% AEP ( 1 in 1,000-year) plus 22% climate change allowance - Undefended</t>
  </si>
  <si>
    <t>Between 1% AEP (1 in 100-year) and 0.1% AEP (1 in 1,000-year) plus 22% climate change allowance - Undefended</t>
  </si>
  <si>
    <t>Greater than 1% AEP (1 in 100-year) plus 22% climate change allowance - Undefended</t>
  </si>
  <si>
    <t>Less than 0.1% AEP (1 in 1,000-year) plus 2100 Upper End climate change allowance - Undefended</t>
  </si>
  <si>
    <t>Between 0.5% AEP (1 in 200-year) and 0.1% AEP (1 in 1,000-year) plus 2100 Upper End climate change allowance - Undefended</t>
  </si>
  <si>
    <t>Greater than 0.5% AEP (1 in 200-year) plus 2100 Upper End climate change allowance - Undefended</t>
  </si>
  <si>
    <t>Less than 0.1% AEP (1 in 1,000-year) plus 2125 Upper End climate change allowance - Undefended</t>
  </si>
  <si>
    <t>Between 0.5% AEP (1 in 200-year) and 0.1% AEP (1 in 1,000-year) plus 2125 Upper End climate change allowance - Undefended</t>
  </si>
  <si>
    <t>Greater than 0.5% AEP (1 in 200-year) plus 2125 Upper End climate change allowance - Undefended</t>
  </si>
  <si>
    <t>Less than 1% AEP (1 in 100-year)</t>
  </si>
  <si>
    <t>Between 3.3% AEP (1 in 30-year) and 1% AEP (1 
in 100-year)</t>
  </si>
  <si>
    <t>Greater than 3.3% AEP (1 in 30-year)</t>
  </si>
  <si>
    <t>Less than 0.1% AEP (1 in 1,000-year) (proxy for climate change)</t>
  </si>
  <si>
    <t>Greater than 0.1% AEP (1 in 1,000-year) (proxy for climate change)</t>
  </si>
  <si>
    <t>Groundwater levels are between 0.025m and 0.5m below the ground surface</t>
  </si>
  <si>
    <t>Groundwater levels are either at or very near (within 0.025m of) the ground surface</t>
  </si>
  <si>
    <t>Wet day</t>
  </si>
  <si>
    <t>Dry day</t>
  </si>
  <si>
    <t>CFS2024/129</t>
  </si>
  <si>
    <t>Smeed Dean Works, Eurolink Industrial Estate, Castle Road</t>
  </si>
  <si>
    <t>Regulation_18_2026_Employment_Allocations_recommended_region</t>
  </si>
  <si>
    <t>N/A</t>
  </si>
  <si>
    <t>North Kent Coast</t>
  </si>
  <si>
    <t>No  - but might need breach modelling</t>
  </si>
  <si>
    <t>CFS2024/142</t>
  </si>
  <si>
    <t>Land to the west and east of Newington Ind Estate, Newington, ME9 7NU</t>
  </si>
  <si>
    <t>Risk is SW, so might be impacted by surface water updates</t>
  </si>
  <si>
    <t>CFS2024/177</t>
  </si>
  <si>
    <t>Grove Farm</t>
  </si>
  <si>
    <t>CFS2024/188</t>
  </si>
  <si>
    <t>Land north of Keycol Hill (Yellow/Blue parcel)</t>
  </si>
  <si>
    <t>Less preferable due to 0.01% in at risk of surface water</t>
  </si>
  <si>
    <t>CFS24 (and</t>
  </si>
  <si>
    <t>Ridham Dock - redevelopment</t>
  </si>
  <si>
    <t>Access through CCMA (flood risk)</t>
  </si>
  <si>
    <t>CFS34</t>
  </si>
  <si>
    <t>Land adj. Kemsley Substation, ME10 2FE</t>
  </si>
  <si>
    <t>CFS5 (R8)</t>
  </si>
  <si>
    <t>Waterham Industrial Estate - expansion east</t>
  </si>
  <si>
    <t>CFS50</t>
  </si>
  <si>
    <t>Land East of Faversham expansion</t>
  </si>
  <si>
    <t>LPR2470 (R15)</t>
  </si>
  <si>
    <t>Lamberhurst Farm,Yorkletts - proposed southern expansion</t>
  </si>
  <si>
    <t>REG3044 (R10)</t>
  </si>
  <si>
    <t>Newington Industrial Estate - southern expansion</t>
  </si>
  <si>
    <t>REG3197</t>
  </si>
  <si>
    <t>Land at Marshlands Farm, Lower Road, Minster</t>
  </si>
  <si>
    <t>SBC17/ 008</t>
  </si>
  <si>
    <t>Land fronting east side Bobbing Hill, Sittingbourne</t>
  </si>
  <si>
    <t>SBC17/ 094</t>
  </si>
  <si>
    <t>Land adj A2 - Love Ln &amp; W of Salter's Ln - Brenley Corner (Duchy site)</t>
  </si>
  <si>
    <t>SBC17/ 095</t>
  </si>
  <si>
    <t>Hartlip Industrial Estate, Hartlip (extension to)</t>
  </si>
  <si>
    <t>SBC17/005</t>
  </si>
  <si>
    <t>Land at Pheasant Farm (west), Howt Green, Sittingbourne</t>
  </si>
  <si>
    <t>SBC17/025</t>
  </si>
  <si>
    <t>Land at Radfield Farm, London Road, Bapchild</t>
  </si>
  <si>
    <t>SHELAA/012</t>
  </si>
  <si>
    <t>Land west of existing Bobbing Village</t>
  </si>
  <si>
    <t>G04_Mixed_Strategic_Sites_region</t>
  </si>
  <si>
    <t>SHELAA/022</t>
  </si>
  <si>
    <t>Land at Street Farm, Pond Farm Road (Site B)</t>
  </si>
  <si>
    <t>G04_Reg_18_2026_Housing_Allocations_recommended_region</t>
  </si>
  <si>
    <t>SHELAA/037</t>
  </si>
  <si>
    <t>Land off Colonels Lane</t>
  </si>
  <si>
    <t>SHELAA/044</t>
  </si>
  <si>
    <t>The Former Garden Hotel (no 169), The Street</t>
  </si>
  <si>
    <t>SHELAA/081</t>
  </si>
  <si>
    <t>Lady Dane Farm Buildings, Love Lane</t>
  </si>
  <si>
    <t>SHELAA/111</t>
  </si>
  <si>
    <t>Land at Graveney Road, East of Faversham (Site A)</t>
  </si>
  <si>
    <t>SHELAA/114</t>
  </si>
  <si>
    <t>South East Faversham</t>
  </si>
  <si>
    <t>SHELAA/143</t>
  </si>
  <si>
    <t>Land south of Little Groves, Leysdown Road</t>
  </si>
  <si>
    <t>Warden Bay and North Kent Coast</t>
  </si>
  <si>
    <t>SHELAA/153</t>
  </si>
  <si>
    <t>Land at Claxfield Road (Site 1 small parcel)</t>
  </si>
  <si>
    <t>SHELAA/154</t>
  </si>
  <si>
    <t>Land at Claxfield Road (Site 2)</t>
  </si>
  <si>
    <t>SHELAA/206</t>
  </si>
  <si>
    <t>Land at Norton Ash Garden Centre</t>
  </si>
  <si>
    <t>SHELAA/216</t>
  </si>
  <si>
    <t>Land at West Street</t>
  </si>
  <si>
    <t>SHELAA/217</t>
  </si>
  <si>
    <t>South of Queenborough Creek</t>
  </si>
  <si>
    <t>SHELAA/218</t>
  </si>
  <si>
    <t>Former Istil site Rushenden Road/Thomsett Way</t>
  </si>
  <si>
    <t>SHELAA/220</t>
  </si>
  <si>
    <t>West of Rushenden Road, Queenborough</t>
  </si>
  <si>
    <t>SHELAA/223</t>
  </si>
  <si>
    <t>The Foundary, Rushenden Road</t>
  </si>
  <si>
    <t>SHELAA/244</t>
  </si>
  <si>
    <t>Halfway Houses Primary School, Southdown Rd</t>
  </si>
  <si>
    <t>SHELAA/258</t>
  </si>
  <si>
    <t>Bell House, Bell Road</t>
  </si>
  <si>
    <t>SHELAA/262</t>
  </si>
  <si>
    <t>Former Bus Depot, East Street</t>
  </si>
  <si>
    <t>SHELAA/267</t>
  </si>
  <si>
    <t>ISP, Church Street</t>
  </si>
  <si>
    <t>SHELAA/270</t>
  </si>
  <si>
    <t>Land at Tonge Road</t>
  </si>
  <si>
    <t>SHELAA/277</t>
  </si>
  <si>
    <t>Barrow Green Farm, Barrow Green</t>
  </si>
  <si>
    <t>SHELAA/286</t>
  </si>
  <si>
    <t>Land Adjoining Mayfield, London Road</t>
  </si>
  <si>
    <t>SHELAA/306</t>
  </si>
  <si>
    <t>Land at Forge Lane</t>
  </si>
  <si>
    <t>SHELAA/308</t>
  </si>
  <si>
    <t>Land south of Forge Lane and Holywell Primary School</t>
  </si>
  <si>
    <t>SHELAA/312</t>
  </si>
  <si>
    <t>Land off Chaffes Lane</t>
  </si>
  <si>
    <t>SHELAA/319</t>
  </si>
  <si>
    <t>Land at Long Field, Chaffes Lane</t>
  </si>
  <si>
    <t>SHELAA/321</t>
  </si>
  <si>
    <t>Land west of Warden</t>
  </si>
  <si>
    <t>Access though CCMA (erosion risk)</t>
  </si>
  <si>
    <t>SHELAA/323</t>
  </si>
  <si>
    <t>Sheppey Beach Villas, Manor Way</t>
  </si>
  <si>
    <t>SHELAA/324</t>
  </si>
  <si>
    <t>Home Farm, Breach Lane, Lower Halstow, ME9 7DB</t>
  </si>
  <si>
    <t>SHELAA/332</t>
  </si>
  <si>
    <t>10-14 High Street, Sittingboure</t>
  </si>
  <si>
    <t>SHELAA/344</t>
  </si>
  <si>
    <t>Land adjacent to Leysdown Road, Eastchurch</t>
  </si>
  <si>
    <t>SHELAA/346</t>
  </si>
  <si>
    <t>Digswell, Lower Hartlip Road, Hartlip, ME9 7SX</t>
  </si>
  <si>
    <t>SHELAA/351</t>
  </si>
  <si>
    <t>The Classic Cinema, High Street</t>
  </si>
  <si>
    <t>SHELAA/368</t>
  </si>
  <si>
    <t>Amethyst Horticulture, Land at Newington Nurseries</t>
  </si>
  <si>
    <t>SHELAA/381</t>
  </si>
  <si>
    <t>Syndale Park, London Road, Ospringe, Faversham</t>
  </si>
  <si>
    <t>SHELAA/393</t>
  </si>
  <si>
    <t>Land at Lion Field, Faversham</t>
  </si>
  <si>
    <t>SHELAA/396</t>
  </si>
  <si>
    <t>St Michaels House &amp; Langs Bar, St Michael's Road</t>
  </si>
  <si>
    <t>SHELAA/402</t>
  </si>
  <si>
    <t>Hollybush Farm Caravan Park, Oak Lane, Minster</t>
  </si>
  <si>
    <t>SHELAA/408</t>
  </si>
  <si>
    <t>Estuary View, Bell Farm Lane, Minster</t>
  </si>
  <si>
    <t>SHELAA/412</t>
  </si>
  <si>
    <t>Golden Leas Holiday Park, Bell Farm Lane, Minster-</t>
  </si>
  <si>
    <t>SHELAA/418</t>
  </si>
  <si>
    <t>Land at West Minster off of Brielle Way, Sheerness</t>
  </si>
  <si>
    <t>SHELAA/421</t>
  </si>
  <si>
    <t>Land Brielle Way, Sheerness</t>
  </si>
  <si>
    <t>SHELAA/424</t>
  </si>
  <si>
    <t>Baker's Place, Lomas Road, Tonge, ME9 8BB</t>
  </si>
  <si>
    <t>Regulation_18_2026_G_T_Allocations_recommended_region</t>
  </si>
  <si>
    <t>SHELAA/426</t>
  </si>
  <si>
    <t>Breach Farm Paddocks, Breach Lane, Newington</t>
  </si>
  <si>
    <t>SHELAA/427</t>
  </si>
  <si>
    <t>Keycol Farm, Keycol Hill, Newington, ME9 8NA</t>
  </si>
  <si>
    <t>SHELAA/428</t>
  </si>
  <si>
    <t>Mattsfield, Boxted Lane, Newington, ME9 7BX</t>
  </si>
  <si>
    <t>SHELAA/429</t>
  </si>
  <si>
    <t>Halstow Cross, Lower Halstow, ME9 7ER</t>
  </si>
  <si>
    <t>SHELAA/430</t>
  </si>
  <si>
    <t>Windmill Farm, Hartlip, ME9 7XF</t>
  </si>
  <si>
    <t>SHELAA/431</t>
  </si>
  <si>
    <t>Land at Warden Road, r/o Orchard Cott (Mary's Place), Eastch</t>
  </si>
  <si>
    <t>SHELAA/432</t>
  </si>
  <si>
    <t>The Peartree, Greyhound Road, Minster, ME12</t>
  </si>
  <si>
    <t>SHELAA/433</t>
  </si>
  <si>
    <t>Jack Russell Place, Upchurch, ME9 7AB</t>
  </si>
  <si>
    <t>SHELAA/434</t>
  </si>
  <si>
    <t>Elmley Road, Minster, ME12 3SS</t>
  </si>
  <si>
    <t>SHELAA/435</t>
  </si>
  <si>
    <t>Three Lakes Park, Church Road, Sittingbourne, ME10 3NL</t>
  </si>
  <si>
    <t>SHELAA/436</t>
  </si>
  <si>
    <t>15 The Laurels, Bell Farm Lane, Minster, ME12 4JA</t>
  </si>
  <si>
    <t xml:space="preserve">Maybe - watercourse on site but could use RoFSW to assess fluvial risk </t>
  </si>
  <si>
    <t>SLA18/207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</si>
</sst>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
    <numFmt numFmtId="165" formatCode="0.0"/>
  </numFmts>
  <fonts count="19">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1"/>
      <name val="Calibri"/>
      <family val="2"/>
      <scheme val="minor"/>
    </font>
    <font>
      <b/>
      <sz val="13"/>
      <name val="Calibri"/>
      <family val="2"/>
      <scheme val="minor"/>
    </font>
    <font>
      <b/>
      <sz val="12"/>
      <name val="Calibri"/>
      <family val="2"/>
      <scheme val="minor"/>
    </font>
    <font>
      <b/>
      <sz val="16"/>
      <name val="Calibri"/>
      <family val="2"/>
      <scheme val="minor"/>
    </font>
    <font>
      <sz val="10"/>
      <color theme="1"/>
      <name val="Arial"/>
      <family val="2"/>
    </font>
    <font>
      <i/>
      <u/>
      <sz val="10"/>
      <color theme="1"/>
      <name val="Arial"/>
      <family val="2"/>
    </font>
    <font>
      <b/>
      <sz val="10"/>
      <color theme="1"/>
      <name val="Arial"/>
      <family val="2"/>
    </font>
    <font>
      <b/>
      <sz val="11"/>
      <color theme="8" tint="-0.499984740745262"/>
      <name val="Arial"/>
      <family val="2"/>
    </font>
    <font>
      <b/>
      <sz val="14"/>
      <color theme="8" tint="-0.499984740745262"/>
      <name val="Arial"/>
      <family val="2"/>
    </font>
    <font>
      <sz val="7"/>
      <color theme="1"/>
      <name val="Arial"/>
      <family val="2"/>
    </font>
    <font>
      <sz val="11"/>
      <color theme="1"/>
      <name val="Aptos Narrow"/>
      <family val="2"/>
    </font>
    <font>
      <sz val="11"/>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s>
  <fills count="20">
    <fill>
      <patternFill patternType="none"/>
    </fill>
    <fill>
      <patternFill patternType="gray125"/>
    </fill>
    <fill>
      <patternFill patternType="solid">
        <fgColor theme="9" tint="0.79998168889431442"/>
        <bgColor indexed="64"/>
      </patternFill>
    </fill>
    <fill>
      <patternFill patternType="solid">
        <fgColor rgb="FFD4F6EB"/>
        <bgColor indexed="64"/>
      </patternFill>
    </fill>
    <fill>
      <patternFill patternType="solid">
        <fgColor theme="7" tint="0.79998168889431442"/>
        <bgColor indexed="64"/>
      </patternFill>
    </fill>
    <fill>
      <patternFill patternType="solid">
        <fgColor rgb="FFE7E7FF"/>
        <bgColor indexed="64"/>
      </patternFill>
    </fill>
    <fill>
      <patternFill patternType="solid">
        <fgColor theme="0"/>
        <bgColor indexed="64"/>
      </patternFill>
    </fill>
    <fill>
      <patternFill patternType="solid">
        <fgColor theme="2" tint="-9.9978637043366805E-2"/>
        <bgColor indexed="64"/>
      </patternFill>
    </fill>
    <fill>
      <patternFill patternType="solid">
        <fgColor rgb="FFCCCCCC"/>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7" tint="0.59999389629810485"/>
        <bgColor indexed="64"/>
      </patternFill>
    </fill>
  </fills>
  <borders count="68">
    <border>
      <left/>
      <right/>
      <top/>
      <bottom/>
      <diagonal/>
    </border>
    <border>
      <left/>
      <right/>
      <top/>
      <bottom style="thick">
        <color theme="4"/>
      </bottom>
      <diagonal/>
    </border>
    <border>
      <left/>
      <right/>
      <top/>
      <bottom style="thick">
        <color theme="4" tint="0.499984740745262"/>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s>
  <cellStyleXfs count="7">
    <xf numFmtId="0" fontId="0" fillId="0" borderId="0"/>
    <xf numFmtId="9" fontId="1"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16" fillId="16" borderId="0" applyNumberFormat="0" applyBorder="0" applyAlignment="0" applyProtection="0"/>
    <xf numFmtId="0" fontId="17" fillId="17" borderId="0" applyNumberFormat="0" applyBorder="0" applyAlignment="0" applyProtection="0"/>
    <xf numFmtId="0" fontId="18" fillId="18" borderId="0" applyNumberFormat="0" applyBorder="0" applyAlignment="0" applyProtection="0"/>
  </cellStyleXfs>
  <cellXfs count="191">
    <xf numFmtId="0" fontId="0" fillId="0" borderId="0" xfId="0"/>
    <xf numFmtId="0" fontId="8" fillId="6" borderId="0" xfId="0" applyFont="1" applyFill="1"/>
    <xf numFmtId="0" fontId="8" fillId="6" borderId="4" xfId="0" applyFont="1" applyFill="1" applyBorder="1"/>
    <xf numFmtId="0" fontId="8" fillId="6" borderId="5" xfId="0" applyFont="1" applyFill="1" applyBorder="1"/>
    <xf numFmtId="0" fontId="8" fillId="6" borderId="6" xfId="0" applyFont="1" applyFill="1" applyBorder="1"/>
    <xf numFmtId="0" fontId="8" fillId="6" borderId="7" xfId="0" applyFont="1" applyFill="1" applyBorder="1"/>
    <xf numFmtId="0" fontId="8" fillId="6" borderId="8" xfId="0" applyFont="1" applyFill="1" applyBorder="1"/>
    <xf numFmtId="0" fontId="8" fillId="6" borderId="9" xfId="0" applyFont="1" applyFill="1" applyBorder="1"/>
    <xf numFmtId="0" fontId="8" fillId="6" borderId="11" xfId="0" applyFont="1" applyFill="1" applyBorder="1"/>
    <xf numFmtId="0" fontId="8" fillId="6" borderId="0" xfId="0" applyFont="1" applyFill="1" applyAlignment="1">
      <alignment vertical="top" wrapText="1"/>
    </xf>
    <xf numFmtId="0" fontId="12" fillId="6" borderId="0" xfId="0" applyFont="1" applyFill="1"/>
    <xf numFmtId="0" fontId="11" fillId="6" borderId="0" xfId="0" applyFont="1" applyFill="1"/>
    <xf numFmtId="0" fontId="8" fillId="6" borderId="0" xfId="0" applyFont="1" applyFill="1" applyAlignment="1">
      <alignment wrapText="1"/>
    </xf>
    <xf numFmtId="0" fontId="11" fillId="6" borderId="0" xfId="0" applyFont="1" applyFill="1" applyAlignment="1">
      <alignment wrapText="1"/>
    </xf>
    <xf numFmtId="0" fontId="8" fillId="6" borderId="7" xfId="0" applyFont="1" applyFill="1" applyBorder="1" applyAlignment="1">
      <alignment vertical="top" wrapText="1"/>
    </xf>
    <xf numFmtId="0" fontId="8" fillId="6" borderId="10" xfId="0" applyFont="1" applyFill="1" applyBorder="1" applyAlignment="1">
      <alignment wrapText="1"/>
    </xf>
    <xf numFmtId="0" fontId="17" fillId="17" borderId="3" xfId="5" applyBorder="1" applyAlignment="1">
      <alignment horizontal="left" vertical="top"/>
    </xf>
    <xf numFmtId="0" fontId="16" fillId="16" borderId="3" xfId="4" applyBorder="1" applyAlignment="1">
      <alignment horizontal="left" vertical="top"/>
    </xf>
    <xf numFmtId="0" fontId="4" fillId="7" borderId="3" xfId="0" applyFont="1" applyFill="1" applyBorder="1" applyAlignment="1">
      <alignment horizontal="left" vertical="top" wrapText="1"/>
    </xf>
    <xf numFmtId="0" fontId="1" fillId="0" borderId="0" xfId="0" applyFont="1" applyAlignment="1">
      <alignment horizontal="left" vertical="top"/>
    </xf>
    <xf numFmtId="0" fontId="1" fillId="0" borderId="3" xfId="0" applyFont="1" applyBorder="1" applyAlignment="1">
      <alignment horizontal="left" vertical="top" wrapText="1"/>
    </xf>
    <xf numFmtId="0" fontId="18" fillId="18" borderId="3" xfId="6" applyBorder="1" applyAlignment="1">
      <alignment horizontal="left" vertical="top"/>
    </xf>
    <xf numFmtId="0" fontId="7" fillId="0" borderId="0" xfId="2" applyFont="1" applyFill="1" applyBorder="1" applyAlignment="1">
      <alignment horizontal="left" vertical="top"/>
    </xf>
    <xf numFmtId="0" fontId="0" fillId="0" borderId="0" xfId="0" applyAlignment="1">
      <alignment horizontal="left" vertical="top"/>
    </xf>
    <xf numFmtId="0" fontId="7" fillId="6" borderId="0" xfId="2" applyFont="1" applyFill="1" applyBorder="1" applyAlignment="1">
      <alignment horizontal="left" vertical="top"/>
    </xf>
    <xf numFmtId="0" fontId="6" fillId="0" borderId="0" xfId="3" applyFont="1" applyFill="1" applyBorder="1" applyAlignment="1">
      <alignment horizontal="left" vertical="top"/>
    </xf>
    <xf numFmtId="0" fontId="4" fillId="0" borderId="0" xfId="0" applyFont="1" applyAlignment="1">
      <alignment horizontal="left" vertical="top"/>
    </xf>
    <xf numFmtId="0" fontId="0" fillId="7" borderId="13" xfId="0" applyFill="1" applyBorder="1" applyAlignment="1">
      <alignment horizontal="left" vertical="top" wrapText="1"/>
    </xf>
    <xf numFmtId="164" fontId="0" fillId="2" borderId="12" xfId="1" applyNumberFormat="1" applyFont="1" applyFill="1" applyBorder="1" applyAlignment="1" applyProtection="1">
      <alignment horizontal="center" vertical="center"/>
      <protection hidden="1"/>
    </xf>
    <xf numFmtId="164" fontId="0" fillId="2" borderId="3" xfId="1" applyNumberFormat="1" applyFont="1" applyFill="1" applyBorder="1" applyAlignment="1" applyProtection="1">
      <alignment horizontal="center" vertical="center"/>
      <protection hidden="1"/>
    </xf>
    <xf numFmtId="164" fontId="0" fillId="2" borderId="16" xfId="1" applyNumberFormat="1" applyFont="1" applyFill="1" applyBorder="1" applyAlignment="1" applyProtection="1">
      <alignment horizontal="center" vertical="center"/>
      <protection hidden="1"/>
    </xf>
    <xf numFmtId="164" fontId="0" fillId="2" borderId="35" xfId="1" applyNumberFormat="1" applyFont="1" applyFill="1" applyBorder="1" applyAlignment="1" applyProtection="1">
      <alignment horizontal="center" vertical="center"/>
      <protection hidden="1"/>
    </xf>
    <xf numFmtId="10" fontId="0" fillId="2" borderId="36" xfId="1" applyNumberFormat="1" applyFont="1" applyFill="1" applyBorder="1" applyAlignment="1" applyProtection="1">
      <alignment horizontal="center" vertical="center"/>
      <protection hidden="1"/>
    </xf>
    <xf numFmtId="10" fontId="0" fillId="2" borderId="35" xfId="1" applyNumberFormat="1" applyFont="1" applyFill="1" applyBorder="1" applyAlignment="1" applyProtection="1">
      <alignment horizontal="center" vertical="center"/>
      <protection hidden="1"/>
    </xf>
    <xf numFmtId="10" fontId="0" fillId="2" borderId="21" xfId="1" applyNumberFormat="1" applyFont="1" applyFill="1" applyBorder="1" applyAlignment="1">
      <alignment horizontal="center" vertical="center"/>
    </xf>
    <xf numFmtId="10" fontId="0" fillId="2" borderId="36" xfId="1" applyNumberFormat="1" applyFont="1" applyFill="1" applyBorder="1" applyAlignment="1">
      <alignment horizontal="center" vertical="center"/>
    </xf>
    <xf numFmtId="10" fontId="0" fillId="3" borderId="39" xfId="1" applyNumberFormat="1" applyFont="1" applyFill="1" applyBorder="1" applyAlignment="1" applyProtection="1">
      <alignment horizontal="center" vertical="center"/>
      <protection hidden="1"/>
    </xf>
    <xf numFmtId="10" fontId="14" fillId="3" borderId="40" xfId="1" applyNumberFormat="1" applyFont="1" applyFill="1" applyBorder="1" applyAlignment="1">
      <alignment horizontal="center" vertical="center"/>
    </xf>
    <xf numFmtId="10" fontId="0" fillId="3" borderId="41" xfId="1" applyNumberFormat="1" applyFont="1" applyFill="1" applyBorder="1" applyAlignment="1" applyProtection="1">
      <alignment horizontal="center" vertical="center"/>
      <protection hidden="1"/>
    </xf>
    <xf numFmtId="10" fontId="0" fillId="3" borderId="45" xfId="1" applyNumberFormat="1" applyFont="1" applyFill="1" applyBorder="1" applyAlignment="1" applyProtection="1">
      <alignment horizontal="center" vertical="center"/>
      <protection hidden="1"/>
    </xf>
    <xf numFmtId="10" fontId="0" fillId="3" borderId="40" xfId="1" applyNumberFormat="1" applyFont="1" applyFill="1" applyBorder="1" applyAlignment="1" applyProtection="1">
      <alignment horizontal="center" vertical="center"/>
      <protection hidden="1"/>
    </xf>
    <xf numFmtId="10" fontId="0" fillId="3" borderId="46" xfId="1" applyNumberFormat="1" applyFont="1" applyFill="1" applyBorder="1" applyAlignment="1" applyProtection="1">
      <alignment horizontal="center" vertical="center"/>
      <protection hidden="1"/>
    </xf>
    <xf numFmtId="10" fontId="0" fillId="4" borderId="39" xfId="1" applyNumberFormat="1" applyFont="1" applyFill="1" applyBorder="1" applyAlignment="1" applyProtection="1">
      <alignment horizontal="center" vertical="center"/>
      <protection hidden="1"/>
    </xf>
    <xf numFmtId="10" fontId="0" fillId="4" borderId="40" xfId="1" applyNumberFormat="1" applyFont="1" applyFill="1" applyBorder="1" applyAlignment="1" applyProtection="1">
      <alignment horizontal="center" vertical="center"/>
      <protection hidden="1"/>
    </xf>
    <xf numFmtId="10" fontId="0" fillId="4" borderId="41" xfId="1" applyNumberFormat="1" applyFont="1" applyFill="1" applyBorder="1" applyAlignment="1" applyProtection="1">
      <alignment horizontal="center" vertical="center"/>
      <protection hidden="1"/>
    </xf>
    <xf numFmtId="10" fontId="0" fillId="15" borderId="21" xfId="1" applyNumberFormat="1" applyFont="1" applyFill="1" applyBorder="1" applyAlignment="1">
      <alignment horizontal="center" vertical="center"/>
    </xf>
    <xf numFmtId="10" fontId="0" fillId="15" borderId="16" xfId="1" applyNumberFormat="1" applyFont="1" applyFill="1" applyBorder="1" applyAlignment="1">
      <alignment horizontal="center" vertical="center"/>
    </xf>
    <xf numFmtId="10" fontId="0" fillId="5" borderId="33" xfId="1" applyNumberFormat="1" applyFont="1" applyFill="1" applyBorder="1" applyAlignment="1" applyProtection="1">
      <alignment horizontal="center" vertical="center"/>
      <protection hidden="1"/>
    </xf>
    <xf numFmtId="0" fontId="0" fillId="12" borderId="35" xfId="0" applyFill="1" applyBorder="1" applyAlignment="1">
      <alignment horizontal="center" vertical="center"/>
    </xf>
    <xf numFmtId="0" fontId="0" fillId="12" borderId="38" xfId="0" applyFill="1" applyBorder="1" applyAlignment="1">
      <alignment horizontal="center" vertical="center"/>
    </xf>
    <xf numFmtId="10" fontId="0" fillId="2" borderId="16" xfId="1" applyNumberFormat="1" applyFont="1" applyFill="1" applyBorder="1" applyAlignment="1" applyProtection="1">
      <alignment horizontal="center" vertical="center"/>
      <protection hidden="1"/>
    </xf>
    <xf numFmtId="10" fontId="0" fillId="2" borderId="12" xfId="1" applyNumberFormat="1" applyFont="1" applyFill="1" applyBorder="1" applyAlignment="1" applyProtection="1">
      <alignment horizontal="center" vertical="center"/>
      <protection hidden="1"/>
    </xf>
    <xf numFmtId="10" fontId="0" fillId="2" borderId="3" xfId="1" applyNumberFormat="1" applyFont="1" applyFill="1" applyBorder="1" applyAlignment="1">
      <alignment horizontal="center" vertical="center"/>
    </xf>
    <xf numFmtId="10" fontId="0" fillId="2" borderId="16" xfId="1" applyNumberFormat="1" applyFont="1" applyFill="1" applyBorder="1" applyAlignment="1">
      <alignment horizontal="center" vertical="center"/>
    </xf>
    <xf numFmtId="10" fontId="0" fillId="3" borderId="12" xfId="1" applyNumberFormat="1" applyFont="1" applyFill="1" applyBorder="1" applyAlignment="1" applyProtection="1">
      <alignment horizontal="center" vertical="center"/>
      <protection hidden="1"/>
    </xf>
    <xf numFmtId="10" fontId="14" fillId="3" borderId="3" xfId="1" applyNumberFormat="1" applyFont="1" applyFill="1" applyBorder="1" applyAlignment="1">
      <alignment horizontal="center" vertical="center"/>
    </xf>
    <xf numFmtId="10" fontId="0" fillId="3" borderId="16" xfId="1" applyNumberFormat="1" applyFont="1" applyFill="1" applyBorder="1" applyAlignment="1" applyProtection="1">
      <alignment horizontal="center" vertical="center"/>
      <protection hidden="1"/>
    </xf>
    <xf numFmtId="10" fontId="0" fillId="3" borderId="14" xfId="1" applyNumberFormat="1" applyFont="1" applyFill="1" applyBorder="1" applyAlignment="1" applyProtection="1">
      <alignment horizontal="center" vertical="center"/>
      <protection hidden="1"/>
    </xf>
    <xf numFmtId="10" fontId="0" fillId="3" borderId="3" xfId="1" applyNumberFormat="1" applyFont="1" applyFill="1" applyBorder="1" applyAlignment="1" applyProtection="1">
      <alignment horizontal="center" vertical="center"/>
      <protection hidden="1"/>
    </xf>
    <xf numFmtId="10" fontId="0" fillId="3" borderId="15" xfId="1" applyNumberFormat="1" applyFont="1" applyFill="1" applyBorder="1" applyAlignment="1" applyProtection="1">
      <alignment horizontal="center" vertical="center"/>
      <protection hidden="1"/>
    </xf>
    <xf numFmtId="10" fontId="0" fillId="4" borderId="12" xfId="1" applyNumberFormat="1" applyFont="1" applyFill="1" applyBorder="1" applyAlignment="1" applyProtection="1">
      <alignment horizontal="center" vertical="center"/>
      <protection hidden="1"/>
    </xf>
    <xf numFmtId="10" fontId="0" fillId="4" borderId="3" xfId="1" applyNumberFormat="1" applyFont="1" applyFill="1" applyBorder="1" applyAlignment="1" applyProtection="1">
      <alignment horizontal="center" vertical="center"/>
      <protection hidden="1"/>
    </xf>
    <xf numFmtId="10" fontId="0" fillId="4" borderId="16" xfId="1" applyNumberFormat="1" applyFont="1" applyFill="1" applyBorder="1" applyAlignment="1" applyProtection="1">
      <alignment horizontal="center" vertical="center"/>
      <protection hidden="1"/>
    </xf>
    <xf numFmtId="10" fontId="0" fillId="14" borderId="14" xfId="1" applyNumberFormat="1" applyFont="1" applyFill="1" applyBorder="1" applyAlignment="1">
      <alignment horizontal="center" vertical="center"/>
    </xf>
    <xf numFmtId="10" fontId="15" fillId="14" borderId="16" xfId="1" applyNumberFormat="1" applyFont="1" applyFill="1" applyBorder="1" applyAlignment="1">
      <alignment horizontal="center" vertical="center"/>
    </xf>
    <xf numFmtId="10" fontId="0" fillId="15" borderId="3" xfId="1" applyNumberFormat="1" applyFont="1" applyFill="1" applyBorder="1" applyAlignment="1">
      <alignment horizontal="center" vertical="center"/>
    </xf>
    <xf numFmtId="10" fontId="0" fillId="5" borderId="34" xfId="1" applyNumberFormat="1" applyFont="1" applyFill="1" applyBorder="1" applyAlignment="1" applyProtection="1">
      <alignment horizontal="center" vertical="center"/>
      <protection hidden="1"/>
    </xf>
    <xf numFmtId="0" fontId="0" fillId="12" borderId="12" xfId="0" applyFill="1" applyBorder="1" applyAlignment="1">
      <alignment horizontal="center" vertical="center"/>
    </xf>
    <xf numFmtId="0" fontId="0" fillId="12" borderId="15" xfId="0" applyFill="1" applyBorder="1" applyAlignment="1">
      <alignment horizontal="center" vertical="center"/>
    </xf>
    <xf numFmtId="164" fontId="0" fillId="2" borderId="42" xfId="1" applyNumberFormat="1" applyFont="1" applyFill="1" applyBorder="1" applyAlignment="1" applyProtection="1">
      <alignment horizontal="center" vertical="center"/>
      <protection hidden="1"/>
    </xf>
    <xf numFmtId="164" fontId="0" fillId="2" borderId="43" xfId="1" applyNumberFormat="1" applyFont="1" applyFill="1" applyBorder="1" applyAlignment="1" applyProtection="1">
      <alignment horizontal="center" vertical="center"/>
      <protection hidden="1"/>
    </xf>
    <xf numFmtId="164" fontId="0" fillId="2" borderId="17" xfId="1" applyNumberFormat="1" applyFont="1" applyFill="1" applyBorder="1" applyAlignment="1" applyProtection="1">
      <alignment horizontal="center" vertical="center"/>
      <protection hidden="1"/>
    </xf>
    <xf numFmtId="10" fontId="0" fillId="2" borderId="17" xfId="1" applyNumberFormat="1" applyFont="1" applyFill="1" applyBorder="1" applyAlignment="1" applyProtection="1">
      <alignment horizontal="center" vertical="center"/>
      <protection hidden="1"/>
    </xf>
    <xf numFmtId="10" fontId="0" fillId="2" borderId="42" xfId="1" applyNumberFormat="1" applyFont="1" applyFill="1" applyBorder="1" applyAlignment="1" applyProtection="1">
      <alignment horizontal="center" vertical="center"/>
      <protection hidden="1"/>
    </xf>
    <xf numFmtId="10" fontId="0" fillId="2" borderId="43" xfId="1" applyNumberFormat="1" applyFont="1" applyFill="1" applyBorder="1" applyAlignment="1">
      <alignment horizontal="center" vertical="center"/>
    </xf>
    <xf numFmtId="10" fontId="0" fillId="2" borderId="17" xfId="1" applyNumberFormat="1" applyFont="1" applyFill="1" applyBorder="1" applyAlignment="1">
      <alignment horizontal="center" vertical="center"/>
    </xf>
    <xf numFmtId="10" fontId="0" fillId="3" borderId="42" xfId="1" applyNumberFormat="1" applyFont="1" applyFill="1" applyBorder="1" applyAlignment="1" applyProtection="1">
      <alignment horizontal="center" vertical="center"/>
      <protection hidden="1"/>
    </xf>
    <xf numFmtId="10" fontId="14" fillId="3" borderId="43" xfId="1" applyNumberFormat="1" applyFont="1" applyFill="1" applyBorder="1" applyAlignment="1">
      <alignment horizontal="center" vertical="center"/>
    </xf>
    <xf numFmtId="10" fontId="0" fillId="3" borderId="17" xfId="1" applyNumberFormat="1" applyFont="1" applyFill="1" applyBorder="1" applyAlignment="1" applyProtection="1">
      <alignment horizontal="center" vertical="center"/>
      <protection hidden="1"/>
    </xf>
    <xf numFmtId="10" fontId="0" fillId="3" borderId="47" xfId="1" applyNumberFormat="1" applyFont="1" applyFill="1" applyBorder="1" applyAlignment="1" applyProtection="1">
      <alignment horizontal="center" vertical="center"/>
      <protection hidden="1"/>
    </xf>
    <xf numFmtId="10" fontId="0" fillId="3" borderId="43" xfId="1" applyNumberFormat="1" applyFont="1" applyFill="1" applyBorder="1" applyAlignment="1" applyProtection="1">
      <alignment horizontal="center" vertical="center"/>
      <protection hidden="1"/>
    </xf>
    <xf numFmtId="10" fontId="0" fillId="3" borderId="48" xfId="1" applyNumberFormat="1" applyFont="1" applyFill="1" applyBorder="1" applyAlignment="1" applyProtection="1">
      <alignment horizontal="center" vertical="center"/>
      <protection hidden="1"/>
    </xf>
    <xf numFmtId="10" fontId="0" fillId="4" borderId="42" xfId="1" applyNumberFormat="1" applyFont="1" applyFill="1" applyBorder="1" applyAlignment="1" applyProtection="1">
      <alignment horizontal="center" vertical="center"/>
      <protection hidden="1"/>
    </xf>
    <xf numFmtId="10" fontId="0" fillId="4" borderId="43" xfId="1" applyNumberFormat="1" applyFont="1" applyFill="1" applyBorder="1" applyAlignment="1" applyProtection="1">
      <alignment horizontal="center" vertical="center"/>
      <protection hidden="1"/>
    </xf>
    <xf numFmtId="10" fontId="0" fillId="4" borderId="17" xfId="1" applyNumberFormat="1" applyFont="1" applyFill="1" applyBorder="1" applyAlignment="1" applyProtection="1">
      <alignment horizontal="center" vertical="center"/>
      <protection hidden="1"/>
    </xf>
    <xf numFmtId="10" fontId="0" fillId="14" borderId="47" xfId="1" applyNumberFormat="1" applyFont="1" applyFill="1" applyBorder="1" applyAlignment="1">
      <alignment horizontal="center" vertical="center"/>
    </xf>
    <xf numFmtId="10" fontId="15" fillId="14" borderId="17" xfId="1" applyNumberFormat="1" applyFont="1" applyFill="1" applyBorder="1" applyAlignment="1">
      <alignment horizontal="center" vertical="center"/>
    </xf>
    <xf numFmtId="0" fontId="17" fillId="17" borderId="35" xfId="5" applyBorder="1" applyAlignment="1">
      <alignment horizontal="center" vertical="center"/>
    </xf>
    <xf numFmtId="0" fontId="17" fillId="17" borderId="21" xfId="5" applyBorder="1" applyAlignment="1">
      <alignment horizontal="center" vertical="center"/>
    </xf>
    <xf numFmtId="165" fontId="0" fillId="0" borderId="21" xfId="0" applyNumberFormat="1" applyBorder="1" applyAlignment="1">
      <alignment horizontal="center" vertical="center"/>
    </xf>
    <xf numFmtId="0" fontId="17" fillId="17" borderId="12" xfId="5" applyBorder="1" applyAlignment="1">
      <alignment horizontal="center" vertical="center"/>
    </xf>
    <xf numFmtId="0" fontId="17" fillId="17" borderId="3" xfId="5" applyBorder="1" applyAlignment="1">
      <alignment horizontal="center" vertical="center"/>
    </xf>
    <xf numFmtId="9" fontId="1" fillId="0" borderId="3" xfId="0" applyNumberFormat="1" applyFont="1" applyBorder="1" applyAlignment="1">
      <alignment horizontal="center" vertical="center"/>
    </xf>
    <xf numFmtId="0" fontId="15" fillId="19" borderId="12" xfId="5" applyFont="1" applyFill="1" applyBorder="1" applyAlignment="1">
      <alignment horizontal="center" vertical="center"/>
    </xf>
    <xf numFmtId="165" fontId="16" fillId="16" borderId="3" xfId="4" applyNumberFormat="1" applyBorder="1" applyAlignment="1">
      <alignment horizontal="center" vertical="center"/>
    </xf>
    <xf numFmtId="9" fontId="1" fillId="0" borderId="3" xfId="1" applyFont="1" applyFill="1" applyBorder="1" applyAlignment="1" applyProtection="1">
      <alignment horizontal="center" vertical="center" wrapText="1"/>
      <protection hidden="1"/>
    </xf>
    <xf numFmtId="9" fontId="1" fillId="0" borderId="3" xfId="1" applyFont="1" applyFill="1" applyBorder="1" applyAlignment="1" applyProtection="1">
      <alignment horizontal="center" vertical="center"/>
      <protection hidden="1"/>
    </xf>
    <xf numFmtId="165" fontId="16" fillId="16" borderId="12" xfId="4" applyNumberFormat="1" applyBorder="1" applyAlignment="1">
      <alignment horizontal="center" vertical="center"/>
    </xf>
    <xf numFmtId="0" fontId="0" fillId="0" borderId="3" xfId="0" applyBorder="1" applyAlignment="1">
      <alignment horizontal="center" vertical="center"/>
    </xf>
    <xf numFmtId="0" fontId="17" fillId="17" borderId="42" xfId="5" applyBorder="1" applyAlignment="1">
      <alignment horizontal="center" vertical="center"/>
    </xf>
    <xf numFmtId="0" fontId="17" fillId="17" borderId="43" xfId="5" applyBorder="1" applyAlignment="1">
      <alignment horizontal="center" vertical="center"/>
    </xf>
    <xf numFmtId="0" fontId="0" fillId="0" borderId="43" xfId="0" applyBorder="1" applyAlignment="1">
      <alignment horizontal="center" vertical="center"/>
    </xf>
    <xf numFmtId="0" fontId="4" fillId="7" borderId="6" xfId="0" applyFont="1" applyFill="1" applyBorder="1" applyAlignment="1">
      <alignment horizontal="center" vertical="center" wrapText="1"/>
    </xf>
    <xf numFmtId="0" fontId="4" fillId="7" borderId="23" xfId="0" applyFont="1" applyFill="1" applyBorder="1" applyAlignment="1">
      <alignment horizontal="center" vertical="center"/>
    </xf>
    <xf numFmtId="0" fontId="4" fillId="9" borderId="22" xfId="0" applyFont="1" applyFill="1" applyBorder="1" applyAlignment="1">
      <alignment horizontal="center" vertical="center" wrapText="1"/>
    </xf>
    <xf numFmtId="0" fontId="4" fillId="11" borderId="23" xfId="0" applyFont="1" applyFill="1" applyBorder="1" applyAlignment="1">
      <alignment horizontal="center" vertical="center" wrapText="1"/>
    </xf>
    <xf numFmtId="0" fontId="4" fillId="10" borderId="24" xfId="0" applyFont="1" applyFill="1" applyBorder="1" applyAlignment="1">
      <alignment horizontal="center" vertical="center" wrapText="1"/>
    </xf>
    <xf numFmtId="0" fontId="4" fillId="11" borderId="24" xfId="0" applyFont="1" applyFill="1" applyBorder="1" applyAlignment="1">
      <alignment horizontal="center" vertical="center" wrapText="1"/>
    </xf>
    <xf numFmtId="0" fontId="4" fillId="9" borderId="32" xfId="0" applyFont="1" applyFill="1" applyBorder="1" applyAlignment="1">
      <alignment horizontal="center" vertical="center" wrapText="1"/>
    </xf>
    <xf numFmtId="0" fontId="4" fillId="11" borderId="37" xfId="0" applyFont="1" applyFill="1" applyBorder="1" applyAlignment="1">
      <alignment horizontal="center" vertical="center" wrapText="1"/>
    </xf>
    <xf numFmtId="0" fontId="4" fillId="10" borderId="28" xfId="0" applyFont="1" applyFill="1" applyBorder="1" applyAlignment="1">
      <alignment horizontal="center" vertical="center" wrapText="1"/>
    </xf>
    <xf numFmtId="0" fontId="4" fillId="11" borderId="28" xfId="0" applyFont="1" applyFill="1" applyBorder="1" applyAlignment="1">
      <alignment horizontal="center" vertical="center" wrapText="1"/>
    </xf>
    <xf numFmtId="0" fontId="0" fillId="0" borderId="0" xfId="0" applyAlignment="1">
      <alignment horizontal="center" vertical="top"/>
    </xf>
    <xf numFmtId="0" fontId="0" fillId="6" borderId="0" xfId="0" applyFill="1" applyAlignment="1">
      <alignment horizontal="center" vertical="top"/>
    </xf>
    <xf numFmtId="10" fontId="0" fillId="14" borderId="51" xfId="1" applyNumberFormat="1" applyFont="1" applyFill="1" applyBorder="1" applyAlignment="1">
      <alignment horizontal="center" vertical="center"/>
    </xf>
    <xf numFmtId="10" fontId="15" fillId="14" borderId="36" xfId="1" applyNumberFormat="1" applyFont="1" applyFill="1" applyBorder="1" applyAlignment="1">
      <alignment horizontal="center" vertical="center"/>
    </xf>
    <xf numFmtId="0" fontId="4" fillId="11" borderId="22" xfId="0" applyFont="1" applyFill="1" applyBorder="1" applyAlignment="1">
      <alignment horizontal="center" vertical="center" wrapText="1"/>
    </xf>
    <xf numFmtId="10" fontId="0" fillId="15" borderId="36" xfId="1" applyNumberFormat="1" applyFont="1" applyFill="1" applyBorder="1" applyAlignment="1">
      <alignment horizontal="center" vertical="center"/>
    </xf>
    <xf numFmtId="0" fontId="4" fillId="13" borderId="22" xfId="0" applyFont="1" applyFill="1" applyBorder="1" applyAlignment="1">
      <alignment horizontal="center" vertical="center" wrapText="1"/>
    </xf>
    <xf numFmtId="0" fontId="4" fillId="13" borderId="24" xfId="0" applyFont="1" applyFill="1" applyBorder="1" applyAlignment="1">
      <alignment horizontal="center" vertical="center" wrapText="1"/>
    </xf>
    <xf numFmtId="0" fontId="4" fillId="7" borderId="22" xfId="0" applyFont="1" applyFill="1" applyBorder="1" applyAlignment="1">
      <alignment horizontal="center" vertical="center"/>
    </xf>
    <xf numFmtId="0" fontId="4" fillId="7" borderId="23" xfId="0" applyFont="1" applyFill="1" applyBorder="1" applyAlignment="1">
      <alignment horizontal="center" vertical="center" wrapText="1"/>
    </xf>
    <xf numFmtId="0" fontId="4" fillId="7" borderId="24" xfId="0" applyFont="1" applyFill="1" applyBorder="1" applyAlignment="1">
      <alignment horizontal="center" vertical="center"/>
    </xf>
    <xf numFmtId="0" fontId="5" fillId="0" borderId="4" xfId="3" applyFont="1" applyFill="1" applyBorder="1" applyAlignment="1">
      <alignment horizontal="left" vertical="top"/>
    </xf>
    <xf numFmtId="0" fontId="5" fillId="0" borderId="5" xfId="3" applyFont="1" applyFill="1" applyBorder="1" applyAlignment="1">
      <alignment horizontal="left" vertical="top"/>
    </xf>
    <xf numFmtId="0" fontId="0" fillId="0" borderId="5" xfId="0" applyBorder="1" applyAlignment="1">
      <alignment horizontal="center" vertical="top"/>
    </xf>
    <xf numFmtId="165" fontId="0" fillId="0" borderId="21" xfId="0" applyNumberFormat="1" applyBorder="1" applyAlignment="1">
      <alignment horizontal="center" vertical="center" wrapText="1"/>
    </xf>
    <xf numFmtId="0" fontId="0" fillId="0" borderId="3" xfId="0" applyBorder="1" applyAlignment="1">
      <alignment horizontal="center" vertical="center" wrapText="1"/>
    </xf>
    <xf numFmtId="165" fontId="0" fillId="0" borderId="38" xfId="0" applyNumberFormat="1" applyBorder="1" applyAlignment="1">
      <alignment horizontal="center" vertical="center"/>
    </xf>
    <xf numFmtId="0" fontId="0" fillId="0" borderId="15" xfId="0" applyBorder="1" applyAlignment="1">
      <alignment horizontal="center" vertical="center"/>
    </xf>
    <xf numFmtId="165" fontId="0" fillId="0" borderId="52" xfId="0" applyNumberFormat="1" applyBorder="1" applyAlignment="1">
      <alignment horizontal="center" vertical="center"/>
    </xf>
    <xf numFmtId="0" fontId="1" fillId="0" borderId="55" xfId="0" applyFont="1" applyBorder="1" applyAlignment="1">
      <alignment horizontal="center" vertical="center"/>
    </xf>
    <xf numFmtId="0" fontId="1" fillId="0" borderId="56" xfId="0" applyFont="1" applyBorder="1" applyAlignment="1">
      <alignment horizontal="center" vertical="center"/>
    </xf>
    <xf numFmtId="0" fontId="1" fillId="0" borderId="56" xfId="0" applyFont="1" applyBorder="1" applyAlignment="1">
      <alignment horizontal="center" vertical="center" wrapText="1"/>
    </xf>
    <xf numFmtId="0" fontId="0" fillId="0" borderId="56" xfId="0" applyBorder="1" applyAlignment="1">
      <alignment horizontal="center" vertical="center"/>
    </xf>
    <xf numFmtId="0" fontId="0" fillId="0" borderId="54" xfId="0" applyBorder="1" applyAlignment="1">
      <alignment horizontal="center" vertical="center"/>
    </xf>
    <xf numFmtId="165" fontId="0" fillId="0" borderId="35" xfId="0" applyNumberFormat="1" applyBorder="1" applyAlignment="1">
      <alignment horizontal="center" vertical="center"/>
    </xf>
    <xf numFmtId="9" fontId="1" fillId="0" borderId="12" xfId="0" applyNumberFormat="1" applyFont="1" applyBorder="1" applyAlignment="1">
      <alignment horizontal="center" vertical="center"/>
    </xf>
    <xf numFmtId="0" fontId="1" fillId="0" borderId="12" xfId="1" applyNumberFormat="1" applyFont="1" applyFill="1" applyBorder="1" applyAlignment="1" applyProtection="1">
      <alignment horizontal="center" vertical="center"/>
      <protection hidden="1"/>
    </xf>
    <xf numFmtId="0" fontId="0" fillId="0" borderId="12" xfId="0" applyBorder="1" applyAlignment="1">
      <alignment horizontal="center" vertical="center"/>
    </xf>
    <xf numFmtId="0" fontId="0" fillId="0" borderId="42" xfId="0" applyBorder="1" applyAlignment="1">
      <alignment horizontal="center" vertical="center"/>
    </xf>
    <xf numFmtId="0" fontId="0" fillId="0" borderId="56" xfId="0" applyBorder="1" applyAlignment="1">
      <alignment horizontal="center" vertical="center" wrapText="1"/>
    </xf>
    <xf numFmtId="165" fontId="15" fillId="0" borderId="21" xfId="0" applyNumberFormat="1" applyFont="1" applyBorder="1" applyAlignment="1">
      <alignment horizontal="center" vertical="center"/>
    </xf>
    <xf numFmtId="0" fontId="1" fillId="0" borderId="3" xfId="0" applyFont="1" applyBorder="1" applyAlignment="1">
      <alignment horizontal="center" vertical="center"/>
    </xf>
    <xf numFmtId="164" fontId="0" fillId="2" borderId="39" xfId="1" applyNumberFormat="1" applyFont="1" applyFill="1" applyBorder="1" applyAlignment="1" applyProtection="1">
      <alignment horizontal="center" vertical="center"/>
      <protection hidden="1"/>
    </xf>
    <xf numFmtId="164" fontId="0" fillId="2" borderId="40" xfId="1" applyNumberFormat="1" applyFont="1" applyFill="1" applyBorder="1" applyAlignment="1" applyProtection="1">
      <alignment horizontal="center" vertical="center"/>
      <protection hidden="1"/>
    </xf>
    <xf numFmtId="164" fontId="0" fillId="2" borderId="41" xfId="1" applyNumberFormat="1" applyFont="1" applyFill="1" applyBorder="1" applyAlignment="1" applyProtection="1">
      <alignment horizontal="center" vertical="center"/>
      <protection hidden="1"/>
    </xf>
    <xf numFmtId="0" fontId="0" fillId="7" borderId="57" xfId="0" applyFill="1" applyBorder="1" applyAlignment="1">
      <alignment horizontal="left" vertical="top" wrapText="1"/>
    </xf>
    <xf numFmtId="0" fontId="0" fillId="7" borderId="58" xfId="0" applyFill="1" applyBorder="1" applyAlignment="1">
      <alignment horizontal="left" vertical="top" wrapText="1"/>
    </xf>
    <xf numFmtId="0" fontId="0" fillId="7" borderId="59" xfId="0" applyFill="1" applyBorder="1" applyAlignment="1">
      <alignment horizontal="center" vertical="top" wrapText="1"/>
    </xf>
    <xf numFmtId="0" fontId="0" fillId="7" borderId="60" xfId="0" applyFill="1" applyBorder="1" applyAlignment="1">
      <alignment horizontal="left" vertical="top" wrapText="1"/>
    </xf>
    <xf numFmtId="0" fontId="0" fillId="7" borderId="61" xfId="0" applyFill="1" applyBorder="1" applyAlignment="1">
      <alignment horizontal="center" vertical="top" wrapText="1"/>
    </xf>
    <xf numFmtId="0" fontId="0" fillId="7" borderId="62" xfId="0" applyFill="1" applyBorder="1" applyAlignment="1">
      <alignment horizontal="left" vertical="top" wrapText="1"/>
    </xf>
    <xf numFmtId="0" fontId="0" fillId="7" borderId="63" xfId="0" applyFill="1" applyBorder="1" applyAlignment="1">
      <alignment horizontal="left" vertical="top" wrapText="1"/>
    </xf>
    <xf numFmtId="0" fontId="0" fillId="7" borderId="64" xfId="0" applyFill="1" applyBorder="1" applyAlignment="1">
      <alignment horizontal="center" vertical="top" wrapText="1"/>
    </xf>
    <xf numFmtId="0" fontId="0" fillId="7" borderId="65" xfId="0" applyFill="1" applyBorder="1" applyAlignment="1">
      <alignment horizontal="left" vertical="top" wrapText="1"/>
    </xf>
    <xf numFmtId="0" fontId="0" fillId="7" borderId="66" xfId="0" applyFill="1" applyBorder="1" applyAlignment="1">
      <alignment horizontal="left" vertical="top" wrapText="1"/>
    </xf>
    <xf numFmtId="0" fontId="0" fillId="7" borderId="67" xfId="0" applyFill="1" applyBorder="1" applyAlignment="1">
      <alignment horizontal="left" vertical="top" wrapText="1"/>
    </xf>
    <xf numFmtId="0" fontId="4" fillId="7" borderId="18" xfId="0" applyFont="1" applyFill="1" applyBorder="1" applyAlignment="1">
      <alignment horizontal="left" vertical="top"/>
    </xf>
    <xf numFmtId="0" fontId="4" fillId="7" borderId="19" xfId="0" applyFont="1" applyFill="1" applyBorder="1" applyAlignment="1">
      <alignment horizontal="left" vertical="top"/>
    </xf>
    <xf numFmtId="0" fontId="4" fillId="7" borderId="20" xfId="0" applyFont="1" applyFill="1" applyBorder="1" applyAlignment="1">
      <alignment horizontal="left" vertical="top"/>
    </xf>
    <xf numFmtId="0" fontId="4" fillId="7" borderId="22" xfId="0" applyFont="1" applyFill="1" applyBorder="1" applyAlignment="1">
      <alignment horizontal="center" vertical="center" wrapText="1"/>
    </xf>
    <xf numFmtId="0" fontId="4" fillId="7" borderId="23" xfId="0" applyFont="1" applyFill="1" applyBorder="1" applyAlignment="1">
      <alignment horizontal="center" vertical="center"/>
    </xf>
    <xf numFmtId="0" fontId="4" fillId="7" borderId="28" xfId="0" applyFont="1" applyFill="1" applyBorder="1" applyAlignment="1">
      <alignment horizontal="center" vertical="center"/>
    </xf>
    <xf numFmtId="0" fontId="4" fillId="7" borderId="25" xfId="0" applyFont="1" applyFill="1" applyBorder="1" applyAlignment="1">
      <alignment horizontal="center" vertical="center" wrapText="1"/>
    </xf>
    <xf numFmtId="0" fontId="4" fillId="7" borderId="27" xfId="0" applyFont="1" applyFill="1" applyBorder="1" applyAlignment="1">
      <alignment horizontal="center" vertical="center" wrapText="1"/>
    </xf>
    <xf numFmtId="0" fontId="4" fillId="7" borderId="26"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25" xfId="0" applyFont="1" applyFill="1" applyBorder="1" applyAlignment="1">
      <alignment horizontal="center" vertical="center"/>
    </xf>
    <xf numFmtId="0" fontId="4" fillId="7" borderId="27" xfId="0" applyFont="1" applyFill="1" applyBorder="1" applyAlignment="1">
      <alignment horizontal="center" vertical="center"/>
    </xf>
    <xf numFmtId="0" fontId="4" fillId="8" borderId="4"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7" borderId="29" xfId="0" applyFont="1" applyFill="1" applyBorder="1" applyAlignment="1">
      <alignment horizontal="center" vertical="center" wrapText="1"/>
    </xf>
    <xf numFmtId="0" fontId="4" fillId="7" borderId="31" xfId="0" applyFont="1" applyFill="1" applyBorder="1" applyAlignment="1">
      <alignment horizontal="center" vertical="center" wrapText="1"/>
    </xf>
    <xf numFmtId="0" fontId="4" fillId="7" borderId="30" xfId="0" applyFont="1" applyFill="1" applyBorder="1" applyAlignment="1">
      <alignment horizontal="center" vertical="center" wrapText="1"/>
    </xf>
    <xf numFmtId="0" fontId="4" fillId="7" borderId="18" xfId="0" applyFont="1" applyFill="1" applyBorder="1" applyAlignment="1">
      <alignment horizontal="center" vertical="center" wrapText="1"/>
    </xf>
    <xf numFmtId="0" fontId="4" fillId="7" borderId="50" xfId="0" applyFont="1" applyFill="1" applyBorder="1" applyAlignment="1">
      <alignment horizontal="center" vertical="center" wrapText="1"/>
    </xf>
    <xf numFmtId="0" fontId="4" fillId="7" borderId="20" xfId="0" applyFont="1" applyFill="1" applyBorder="1" applyAlignment="1">
      <alignment horizontal="center" vertical="center" wrapText="1"/>
    </xf>
    <xf numFmtId="0" fontId="4" fillId="7" borderId="53" xfId="0" applyFont="1" applyFill="1" applyBorder="1" applyAlignment="1">
      <alignment horizontal="center" vertical="center" wrapText="1"/>
    </xf>
    <xf numFmtId="0" fontId="4" fillId="7" borderId="54" xfId="0" applyFont="1" applyFill="1" applyBorder="1" applyAlignment="1">
      <alignment horizontal="center" vertical="center" wrapText="1"/>
    </xf>
    <xf numFmtId="0" fontId="4" fillId="7" borderId="49" xfId="0" applyFont="1" applyFill="1" applyBorder="1" applyAlignment="1">
      <alignment horizontal="center" vertical="center" wrapText="1"/>
    </xf>
    <xf numFmtId="0" fontId="4" fillId="7" borderId="40" xfId="0" applyFont="1" applyFill="1" applyBorder="1" applyAlignment="1">
      <alignment horizontal="center" vertical="center" wrapText="1"/>
    </xf>
    <xf numFmtId="0" fontId="4" fillId="7" borderId="43" xfId="0" applyFont="1" applyFill="1" applyBorder="1" applyAlignment="1">
      <alignment horizontal="center" vertical="center" wrapText="1"/>
    </xf>
    <xf numFmtId="0" fontId="4" fillId="7" borderId="46" xfId="0" applyFont="1" applyFill="1" applyBorder="1" applyAlignment="1">
      <alignment horizontal="center" vertical="center" wrapText="1"/>
    </xf>
    <xf numFmtId="0" fontId="4" fillId="7" borderId="48" xfId="0" applyFont="1" applyFill="1" applyBorder="1" applyAlignment="1">
      <alignment horizontal="center" vertical="center" wrapText="1"/>
    </xf>
    <xf numFmtId="0" fontId="4" fillId="7" borderId="39" xfId="0" applyFont="1" applyFill="1" applyBorder="1" applyAlignment="1">
      <alignment horizontal="center" vertical="center" wrapText="1"/>
    </xf>
    <xf numFmtId="0" fontId="4" fillId="7" borderId="42" xfId="0" applyFont="1" applyFill="1" applyBorder="1" applyAlignment="1">
      <alignment horizontal="center" vertical="center" wrapText="1"/>
    </xf>
    <xf numFmtId="0" fontId="4" fillId="7" borderId="19" xfId="0" applyFont="1" applyFill="1" applyBorder="1" applyAlignment="1">
      <alignment horizontal="center" vertical="center" wrapText="1"/>
    </xf>
    <xf numFmtId="0" fontId="4" fillId="7" borderId="44" xfId="0" applyFont="1" applyFill="1" applyBorder="1" applyAlignment="1">
      <alignment horizontal="center" vertical="center" wrapText="1"/>
    </xf>
  </cellXfs>
  <cellStyles count="7">
    <cellStyle name="Bad" xfId="5" builtinId="27"/>
    <cellStyle name="Good" xfId="4" builtinId="26"/>
    <cellStyle name="Heading 1" xfId="2" builtinId="16"/>
    <cellStyle name="Heading 2" xfId="3" builtinId="17"/>
    <cellStyle name="Neutral" xfId="6" builtinId="28"/>
    <cellStyle name="Normal" xfId="0" builtinId="0"/>
    <cellStyle name="Per cent" xfId="1" builtinId="5"/>
  </cellStyles>
  <dxfs count="0"/>
  <tableStyles count="1" defaultTableStyle="TableStyleMedium2" defaultPivotStyle="PivotStyleLight16">
    <tableStyle name="Invisible" pivot="0" table="0" count="0" xr9:uid="{C25C98BD-A504-4BAA-BD5C-32D51FF6470E}"/>
  </tableStyles>
  <colors>
    <mruColors>
      <color rgb="FFE7E7FF"/>
      <color rgb="FFD4F6EB"/>
      <color rgb="FFF3D9E0"/>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2</xdr:col>
      <xdr:colOff>10452735</xdr:colOff>
      <xdr:row>2</xdr:row>
      <xdr:rowOff>76199</xdr:rowOff>
    </xdr:from>
    <xdr:to>
      <xdr:col>3</xdr:col>
      <xdr:colOff>203835</xdr:colOff>
      <xdr:row>7</xdr:row>
      <xdr:rowOff>127634</xdr:rowOff>
    </xdr:to>
    <xdr:pic>
      <xdr:nvPicPr>
        <xdr:cNvPr id="3" name="Picture 27" descr="500gimp_JBA_Logo">
          <a:extLst>
            <a:ext uri="{FF2B5EF4-FFF2-40B4-BE49-F238E27FC236}">
              <a16:creationId xmlns:a16="http://schemas.microsoft.com/office/drawing/2014/main" id="{368AF1BA-ED09-4891-B126-2C174FB81A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17500"/>
        <a:stretch>
          <a:fillRect/>
        </a:stretch>
      </xdr:blipFill>
      <xdr:spPr bwMode="auto">
        <a:xfrm>
          <a:off x="11047095" y="419099"/>
          <a:ext cx="998220"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9044940</xdr:colOff>
      <xdr:row>4</xdr:row>
      <xdr:rowOff>22860</xdr:rowOff>
    </xdr:from>
    <xdr:to>
      <xdr:col>2</xdr:col>
      <xdr:colOff>10492740</xdr:colOff>
      <xdr:row>7</xdr:row>
      <xdr:rowOff>85271</xdr:rowOff>
    </xdr:to>
    <xdr:pic>
      <xdr:nvPicPr>
        <xdr:cNvPr id="2" name="Picture 1">
          <a:extLst>
            <a:ext uri="{FF2B5EF4-FFF2-40B4-BE49-F238E27FC236}">
              <a16:creationId xmlns:a16="http://schemas.microsoft.com/office/drawing/2014/main" id="{7DE587A3-9A02-4F39-8669-88E9A6108637}"/>
            </a:ext>
          </a:extLst>
        </xdr:cNvPr>
        <xdr:cNvPicPr>
          <a:picLocks noChangeAspect="1"/>
        </xdr:cNvPicPr>
      </xdr:nvPicPr>
      <xdr:blipFill>
        <a:blip xmlns:r="http://schemas.openxmlformats.org/officeDocument/2006/relationships" r:embed="rId2"/>
        <a:stretch>
          <a:fillRect/>
        </a:stretch>
      </xdr:blipFill>
      <xdr:spPr>
        <a:xfrm>
          <a:off x="9639300" y="701040"/>
          <a:ext cx="1447800" cy="5653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1327150</xdr:colOff>
      <xdr:row>1</xdr:row>
      <xdr:rowOff>231322</xdr:rowOff>
    </xdr:from>
    <xdr:to>
      <xdr:col>1</xdr:col>
      <xdr:colOff>784412</xdr:colOff>
      <xdr:row>4</xdr:row>
      <xdr:rowOff>13607</xdr:rowOff>
    </xdr:to>
    <xdr:pic>
      <xdr:nvPicPr>
        <xdr:cNvPr id="2" name="Picture 27" descr="JBA logo in light blue">
          <a:extLst>
            <a:ext uri="{FF2B5EF4-FFF2-40B4-BE49-F238E27FC236}">
              <a16:creationId xmlns:a16="http://schemas.microsoft.com/office/drawing/2014/main" id="{3464C9D3-0259-49F6-8354-7B2B87A680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17500"/>
        <a:stretch>
          <a:fillRect/>
        </a:stretch>
      </xdr:blipFill>
      <xdr:spPr bwMode="auto">
        <a:xfrm>
          <a:off x="1327150" y="735587"/>
          <a:ext cx="1463115" cy="142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28575</xdr:colOff>
      <xdr:row>2</xdr:row>
      <xdr:rowOff>152400</xdr:rowOff>
    </xdr:from>
    <xdr:to>
      <xdr:col>0</xdr:col>
      <xdr:colOff>1464945</xdr:colOff>
      <xdr:row>3</xdr:row>
      <xdr:rowOff>142965</xdr:rowOff>
    </xdr:to>
    <xdr:pic>
      <xdr:nvPicPr>
        <xdr:cNvPr id="3" name="Picture 2">
          <a:extLst>
            <a:ext uri="{FF2B5EF4-FFF2-40B4-BE49-F238E27FC236}">
              <a16:creationId xmlns:a16="http://schemas.microsoft.com/office/drawing/2014/main" id="{E641F8A8-35EF-4F57-8398-A6028AA5D75F}"/>
            </a:ext>
          </a:extLst>
        </xdr:cNvPr>
        <xdr:cNvPicPr>
          <a:picLocks noChangeAspect="1"/>
        </xdr:cNvPicPr>
      </xdr:nvPicPr>
      <xdr:blipFill>
        <a:blip xmlns:r="http://schemas.openxmlformats.org/officeDocument/2006/relationships" r:embed="rId2"/>
        <a:stretch>
          <a:fillRect/>
        </a:stretch>
      </xdr:blipFill>
      <xdr:spPr>
        <a:xfrm>
          <a:off x="28575" y="685800"/>
          <a:ext cx="1436370" cy="55136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F30D2-266A-4E7A-97E1-A9FAAED70FE4}">
  <dimension ref="B1:D26"/>
  <sheetViews>
    <sheetView topLeftCell="A6" workbookViewId="0">
      <selection activeCell="C17" sqref="C17"/>
    </sheetView>
  </sheetViews>
  <sheetFormatPr defaultColWidth="9.42578125" defaultRowHeight="12.6"/>
  <cols>
    <col min="1" max="2" width="4.42578125" style="1" customWidth="1"/>
    <col min="3" max="3" width="164" style="1" customWidth="1"/>
    <col min="4" max="4" width="4.42578125" style="1" customWidth="1"/>
    <col min="5" max="16384" width="9.42578125" style="1"/>
  </cols>
  <sheetData>
    <row r="1" spans="2:4" ht="12.95" thickBot="1"/>
    <row r="2" spans="2:4">
      <c r="B2" s="2"/>
      <c r="C2" s="3"/>
      <c r="D2" s="4"/>
    </row>
    <row r="3" spans="2:4">
      <c r="B3" s="5"/>
      <c r="D3" s="6"/>
    </row>
    <row r="4" spans="2:4">
      <c r="B4" s="5"/>
      <c r="D4" s="6"/>
    </row>
    <row r="5" spans="2:4">
      <c r="B5" s="5"/>
      <c r="D5" s="6"/>
    </row>
    <row r="6" spans="2:4">
      <c r="B6" s="5"/>
      <c r="D6" s="6"/>
    </row>
    <row r="7" spans="2:4">
      <c r="B7" s="5"/>
      <c r="D7" s="6"/>
    </row>
    <row r="8" spans="2:4" ht="18">
      <c r="B8" s="5"/>
      <c r="C8" s="10" t="s">
        <v>0</v>
      </c>
      <c r="D8" s="6"/>
    </row>
    <row r="9" spans="2:4">
      <c r="B9" s="5"/>
      <c r="D9" s="6"/>
    </row>
    <row r="10" spans="2:4" ht="24.95">
      <c r="B10" s="5"/>
      <c r="C10" s="12" t="s">
        <v>1</v>
      </c>
      <c r="D10" s="6"/>
    </row>
    <row r="11" spans="2:4">
      <c r="B11" s="5"/>
      <c r="D11" s="6"/>
    </row>
    <row r="12" spans="2:4" ht="14.1">
      <c r="B12" s="5"/>
      <c r="C12" s="11" t="s">
        <v>2</v>
      </c>
      <c r="D12" s="6"/>
    </row>
    <row r="13" spans="2:4">
      <c r="B13" s="5"/>
      <c r="C13" s="12" t="s">
        <v>3</v>
      </c>
      <c r="D13" s="6"/>
    </row>
    <row r="14" spans="2:4">
      <c r="B14" s="5"/>
      <c r="C14" s="12"/>
      <c r="D14" s="6"/>
    </row>
    <row r="15" spans="2:4">
      <c r="B15" s="5"/>
      <c r="C15" s="12"/>
      <c r="D15" s="6"/>
    </row>
    <row r="16" spans="2:4" ht="14.1">
      <c r="B16" s="5"/>
      <c r="C16" s="11" t="s">
        <v>4</v>
      </c>
      <c r="D16" s="6"/>
    </row>
    <row r="17" spans="2:4" ht="125.1">
      <c r="B17" s="5"/>
      <c r="C17" s="12" t="s">
        <v>5</v>
      </c>
      <c r="D17" s="6"/>
    </row>
    <row r="18" spans="2:4">
      <c r="B18" s="5"/>
      <c r="C18" s="12"/>
      <c r="D18" s="6"/>
    </row>
    <row r="19" spans="2:4">
      <c r="B19" s="5"/>
      <c r="C19" s="12"/>
      <c r="D19" s="6"/>
    </row>
    <row r="20" spans="2:4" ht="14.1">
      <c r="B20" s="5"/>
      <c r="C20" s="13" t="s">
        <v>6</v>
      </c>
      <c r="D20" s="6"/>
    </row>
    <row r="21" spans="2:4" ht="141" customHeight="1">
      <c r="B21" s="5"/>
      <c r="C21" s="9" t="s">
        <v>7</v>
      </c>
      <c r="D21" s="6"/>
    </row>
    <row r="22" spans="2:4" ht="14.1">
      <c r="B22" s="5"/>
      <c r="C22" s="13"/>
      <c r="D22" s="6"/>
    </row>
    <row r="23" spans="2:4" ht="42" customHeight="1">
      <c r="B23" s="5"/>
      <c r="C23" s="9"/>
      <c r="D23" s="6"/>
    </row>
    <row r="24" spans="2:4">
      <c r="B24" s="14"/>
      <c r="D24" s="6"/>
    </row>
    <row r="25" spans="2:4" ht="14.1">
      <c r="B25" s="5"/>
      <c r="C25" s="13"/>
      <c r="D25" s="6"/>
    </row>
    <row r="26" spans="2:4" ht="12.95" thickBot="1">
      <c r="B26" s="7"/>
      <c r="C26" s="15"/>
      <c r="D26" s="8"/>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71F0C-2FD4-49CB-B2C6-D2AD2CD79863}">
  <dimension ref="A1:AS81"/>
  <sheetViews>
    <sheetView tabSelected="1" zoomScale="90" zoomScaleNormal="90" workbookViewId="0">
      <pane ySplit="9" topLeftCell="C10" activePane="bottomLeft" state="frozen"/>
      <selection pane="bottomLeft" activeCell="E11" sqref="E11:F11"/>
    </sheetView>
  </sheetViews>
  <sheetFormatPr defaultColWidth="30.140625" defaultRowHeight="39.950000000000003" customHeight="1"/>
  <cols>
    <col min="1" max="1" width="30.140625" style="23"/>
    <col min="2" max="2" width="30.140625" style="23" customWidth="1"/>
    <col min="3" max="3" width="35.7109375" style="23" bestFit="1" customWidth="1"/>
    <col min="4" max="4" width="30.140625" style="112" customWidth="1"/>
    <col min="5" max="39" width="30.140625" style="23" customWidth="1"/>
    <col min="40" max="16384" width="30.140625" style="23"/>
  </cols>
  <sheetData>
    <row r="1" spans="1:45" ht="21" customHeight="1">
      <c r="A1" s="22" t="s">
        <v>8</v>
      </c>
      <c r="B1" s="22"/>
      <c r="C1" s="22"/>
    </row>
    <row r="2" spans="1:45" ht="39.950000000000003" customHeight="1">
      <c r="A2" s="22"/>
      <c r="B2" s="22"/>
      <c r="C2" s="22"/>
      <c r="E2" s="18" t="s">
        <v>9</v>
      </c>
      <c r="F2" s="18" t="s">
        <v>10</v>
      </c>
      <c r="G2" s="18" t="s">
        <v>11</v>
      </c>
      <c r="H2" s="18" t="s">
        <v>12</v>
      </c>
    </row>
    <row r="3" spans="1:45" ht="43.5">
      <c r="A3" s="24"/>
      <c r="B3" s="24"/>
      <c r="C3" s="24"/>
      <c r="D3" s="113"/>
      <c r="E3" s="17" t="s">
        <v>13</v>
      </c>
      <c r="F3" s="20" t="s">
        <v>14</v>
      </c>
      <c r="G3" s="143">
        <v>14</v>
      </c>
      <c r="H3" s="143" t="s">
        <v>15</v>
      </c>
    </row>
    <row r="4" spans="1:45" ht="43.5">
      <c r="A4" s="24"/>
      <c r="B4" s="24"/>
      <c r="C4" s="24"/>
      <c r="D4" s="113"/>
      <c r="E4" s="21" t="s">
        <v>16</v>
      </c>
      <c r="F4" s="20" t="s">
        <v>17</v>
      </c>
      <c r="G4" s="143">
        <v>33</v>
      </c>
      <c r="H4" s="143" t="s">
        <v>15</v>
      </c>
    </row>
    <row r="5" spans="1:45" ht="43.5">
      <c r="A5" s="25" t="s">
        <v>18</v>
      </c>
      <c r="B5" s="25"/>
      <c r="C5" s="25"/>
      <c r="E5" s="16" t="s">
        <v>19</v>
      </c>
      <c r="F5" s="20" t="s">
        <v>20</v>
      </c>
      <c r="G5" s="143">
        <v>25</v>
      </c>
      <c r="H5" s="143" t="s">
        <v>21</v>
      </c>
    </row>
    <row r="6" spans="1:45" ht="10.5" customHeight="1" thickBot="1">
      <c r="A6" s="25"/>
      <c r="B6" s="25"/>
      <c r="C6" s="25"/>
    </row>
    <row r="7" spans="1:45" ht="30.75" customHeight="1" thickBot="1">
      <c r="A7" s="123"/>
      <c r="B7" s="124"/>
      <c r="C7" s="124"/>
      <c r="D7" s="125"/>
      <c r="E7" s="170" t="s">
        <v>22</v>
      </c>
      <c r="F7" s="171"/>
      <c r="G7" s="171"/>
      <c r="H7" s="164" t="s">
        <v>23</v>
      </c>
      <c r="I7" s="166"/>
      <c r="J7" s="164" t="s">
        <v>24</v>
      </c>
      <c r="K7" s="165"/>
      <c r="L7" s="165"/>
      <c r="M7" s="164" t="s">
        <v>25</v>
      </c>
      <c r="N7" s="165"/>
      <c r="O7" s="165"/>
      <c r="P7" s="165"/>
      <c r="Q7" s="165"/>
      <c r="R7" s="166"/>
      <c r="S7" s="164" t="s">
        <v>26</v>
      </c>
      <c r="T7" s="165"/>
      <c r="U7" s="166"/>
      <c r="V7" s="165" t="s">
        <v>27</v>
      </c>
      <c r="W7" s="166"/>
      <c r="X7" s="169" t="s">
        <v>28</v>
      </c>
      <c r="Y7" s="168"/>
      <c r="Z7" s="177" t="s">
        <v>29</v>
      </c>
      <c r="AA7" s="179"/>
      <c r="AB7" s="174" t="s">
        <v>30</v>
      </c>
      <c r="AC7" s="174" t="s">
        <v>31</v>
      </c>
      <c r="AD7" s="174" t="s">
        <v>32</v>
      </c>
      <c r="AE7" s="164" t="s">
        <v>33</v>
      </c>
      <c r="AF7" s="165"/>
      <c r="AG7" s="165"/>
      <c r="AH7" s="165"/>
      <c r="AI7" s="166"/>
      <c r="AJ7" s="164" t="s">
        <v>34</v>
      </c>
      <c r="AK7" s="165"/>
      <c r="AL7" s="165"/>
      <c r="AM7" s="165"/>
      <c r="AN7" s="102"/>
    </row>
    <row r="8" spans="1:45" ht="51.6" customHeight="1" thickBot="1">
      <c r="A8" s="158"/>
      <c r="B8" s="159"/>
      <c r="C8" s="159"/>
      <c r="D8" s="160"/>
      <c r="E8" s="161" t="s">
        <v>35</v>
      </c>
      <c r="F8" s="162"/>
      <c r="G8" s="163"/>
      <c r="H8" s="172" t="s">
        <v>36</v>
      </c>
      <c r="I8" s="173"/>
      <c r="J8" s="167" t="s">
        <v>37</v>
      </c>
      <c r="K8" s="167"/>
      <c r="L8" s="168"/>
      <c r="M8" s="169" t="s">
        <v>38</v>
      </c>
      <c r="N8" s="167"/>
      <c r="O8" s="168"/>
      <c r="P8" s="169" t="s">
        <v>39</v>
      </c>
      <c r="Q8" s="167"/>
      <c r="R8" s="167"/>
      <c r="S8" s="164" t="s">
        <v>40</v>
      </c>
      <c r="T8" s="165"/>
      <c r="U8" s="166"/>
      <c r="V8" s="164" t="s">
        <v>40</v>
      </c>
      <c r="W8" s="165"/>
      <c r="X8" s="177" t="s">
        <v>41</v>
      </c>
      <c r="Y8" s="178"/>
      <c r="Z8" s="177" t="s">
        <v>42</v>
      </c>
      <c r="AA8" s="179"/>
      <c r="AB8" s="175"/>
      <c r="AC8" s="175"/>
      <c r="AD8" s="175"/>
      <c r="AE8" s="177" t="s">
        <v>43</v>
      </c>
      <c r="AF8" s="183" t="s">
        <v>44</v>
      </c>
      <c r="AG8" s="183" t="s">
        <v>45</v>
      </c>
      <c r="AH8" s="183" t="s">
        <v>46</v>
      </c>
      <c r="AI8" s="185" t="s">
        <v>47</v>
      </c>
      <c r="AJ8" s="187" t="s">
        <v>48</v>
      </c>
      <c r="AK8" s="183" t="s">
        <v>49</v>
      </c>
      <c r="AL8" s="183" t="s">
        <v>50</v>
      </c>
      <c r="AM8" s="189" t="s">
        <v>51</v>
      </c>
      <c r="AN8" s="180" t="s">
        <v>52</v>
      </c>
    </row>
    <row r="9" spans="1:45" s="26" customFormat="1" ht="87.95" customHeight="1" thickBot="1">
      <c r="A9" s="120" t="s">
        <v>53</v>
      </c>
      <c r="B9" s="103" t="s">
        <v>54</v>
      </c>
      <c r="C9" s="121" t="s">
        <v>55</v>
      </c>
      <c r="D9" s="122" t="s">
        <v>56</v>
      </c>
      <c r="E9" s="104" t="s">
        <v>57</v>
      </c>
      <c r="F9" s="105" t="s">
        <v>58</v>
      </c>
      <c r="G9" s="106" t="s">
        <v>59</v>
      </c>
      <c r="H9" s="104" t="s">
        <v>60</v>
      </c>
      <c r="I9" s="107" t="s">
        <v>61</v>
      </c>
      <c r="J9" s="104" t="s">
        <v>62</v>
      </c>
      <c r="K9" s="105" t="s">
        <v>63</v>
      </c>
      <c r="L9" s="106" t="s">
        <v>64</v>
      </c>
      <c r="M9" s="104" t="s">
        <v>65</v>
      </c>
      <c r="N9" s="105" t="s">
        <v>66</v>
      </c>
      <c r="O9" s="106" t="s">
        <v>67</v>
      </c>
      <c r="P9" s="108" t="s">
        <v>68</v>
      </c>
      <c r="Q9" s="109" t="s">
        <v>69</v>
      </c>
      <c r="R9" s="110" t="s">
        <v>70</v>
      </c>
      <c r="S9" s="104" t="s">
        <v>71</v>
      </c>
      <c r="T9" s="105" t="s">
        <v>72</v>
      </c>
      <c r="U9" s="110" t="s">
        <v>73</v>
      </c>
      <c r="V9" s="104" t="s">
        <v>74</v>
      </c>
      <c r="W9" s="111" t="s">
        <v>75</v>
      </c>
      <c r="X9" s="116" t="s">
        <v>76</v>
      </c>
      <c r="Y9" s="110" t="s">
        <v>77</v>
      </c>
      <c r="Z9" s="118" t="s">
        <v>78</v>
      </c>
      <c r="AA9" s="119" t="s">
        <v>79</v>
      </c>
      <c r="AB9" s="176"/>
      <c r="AC9" s="176"/>
      <c r="AD9" s="176"/>
      <c r="AE9" s="182"/>
      <c r="AF9" s="184"/>
      <c r="AG9" s="184"/>
      <c r="AH9" s="184"/>
      <c r="AI9" s="186"/>
      <c r="AJ9" s="188"/>
      <c r="AK9" s="184"/>
      <c r="AL9" s="184"/>
      <c r="AM9" s="190"/>
      <c r="AN9" s="181"/>
    </row>
    <row r="10" spans="1:45" ht="39.950000000000003" customHeight="1">
      <c r="A10" s="155" t="s">
        <v>80</v>
      </c>
      <c r="B10" s="147" t="s">
        <v>81</v>
      </c>
      <c r="C10" s="148" t="s">
        <v>82</v>
      </c>
      <c r="D10" s="149">
        <v>4.29</v>
      </c>
      <c r="E10" s="144">
        <f>100-(F10+G10)</f>
        <v>11.391401947082201</v>
      </c>
      <c r="F10" s="145">
        <v>11.738619004972501</v>
      </c>
      <c r="G10" s="146">
        <v>76.869979047945293</v>
      </c>
      <c r="H10" s="31">
        <f t="shared" ref="H10:H41" si="0">(1-I10)*100</f>
        <v>9.9920072216264089E-14</v>
      </c>
      <c r="I10" s="32">
        <v>0.999999999999999</v>
      </c>
      <c r="J10" s="33">
        <f>1-(K10+L10)</f>
        <v>1</v>
      </c>
      <c r="K10" s="34">
        <v>0</v>
      </c>
      <c r="L10" s="35">
        <v>0</v>
      </c>
      <c r="M10" s="36">
        <f>1-(N10+O10)</f>
        <v>0</v>
      </c>
      <c r="N10" s="37">
        <v>9.0828940784649648E-3</v>
      </c>
      <c r="O10" s="38">
        <v>0.99091710592153404</v>
      </c>
      <c r="P10" s="39">
        <f>1-(Q10+R10)</f>
        <v>0</v>
      </c>
      <c r="Q10" s="40">
        <v>0</v>
      </c>
      <c r="R10" s="41">
        <v>0.999999999999999</v>
      </c>
      <c r="S10" s="42">
        <f>1-(T10+U10)</f>
        <v>1</v>
      </c>
      <c r="T10" s="43">
        <v>0</v>
      </c>
      <c r="U10" s="44">
        <v>0</v>
      </c>
      <c r="V10" s="42">
        <v>0.99029363445499052</v>
      </c>
      <c r="W10" s="44">
        <v>9.7063655450094991E-3</v>
      </c>
      <c r="X10" s="114">
        <v>0</v>
      </c>
      <c r="Y10" s="115">
        <v>0</v>
      </c>
      <c r="Z10" s="45">
        <v>0</v>
      </c>
      <c r="AA10" s="117">
        <v>0</v>
      </c>
      <c r="AB10" s="47" t="s">
        <v>21</v>
      </c>
      <c r="AC10" s="48" t="s">
        <v>21</v>
      </c>
      <c r="AD10" s="49" t="s">
        <v>15</v>
      </c>
      <c r="AE10" s="87" t="str">
        <f t="shared" ref="AE10:AE41" si="1">IF(AND(I10=0%,L10=0%,R10=0%,W10=0%),"Most Preferable",IF(OR(I10&gt;20%,L10&gt;20%,R10&gt;20%,W10&gt;20%),"Least Preferable","Less Preferable"))</f>
        <v>Least Preferable</v>
      </c>
      <c r="AF10" s="88" t="str">
        <f t="shared" ref="AF10:AF41" si="2">IF(OR(I10&gt;20%,L10&gt;20%,R10&gt;20%,W10&gt;20%),"Yes","No")</f>
        <v>Yes</v>
      </c>
      <c r="AG10" s="142" t="s">
        <v>15</v>
      </c>
      <c r="AH10" s="89" t="s">
        <v>83</v>
      </c>
      <c r="AI10" s="128" t="s">
        <v>83</v>
      </c>
      <c r="AJ10" s="136" t="s">
        <v>21</v>
      </c>
      <c r="AK10" s="92" t="s">
        <v>84</v>
      </c>
      <c r="AL10" s="89" t="s">
        <v>21</v>
      </c>
      <c r="AM10" s="126" t="s">
        <v>85</v>
      </c>
      <c r="AN10" s="131"/>
      <c r="AO10" s="19"/>
      <c r="AP10" s="19"/>
      <c r="AQ10" s="19"/>
      <c r="AR10" s="19"/>
      <c r="AS10" s="19"/>
    </row>
    <row r="11" spans="1:45" ht="39.950000000000003" customHeight="1">
      <c r="A11" s="156" t="s">
        <v>86</v>
      </c>
      <c r="B11" s="150" t="s">
        <v>87</v>
      </c>
      <c r="C11" s="27" t="s">
        <v>82</v>
      </c>
      <c r="D11" s="151">
        <v>6.25</v>
      </c>
      <c r="E11" s="28">
        <f>100-(F11+G11)</f>
        <v>100</v>
      </c>
      <c r="F11" s="29">
        <v>0</v>
      </c>
      <c r="G11" s="30">
        <v>0</v>
      </c>
      <c r="H11" s="28">
        <f t="shared" si="0"/>
        <v>100</v>
      </c>
      <c r="I11" s="50">
        <v>0</v>
      </c>
      <c r="J11" s="51">
        <f t="shared" ref="J11:J74" si="3">1-(K11+L11)</f>
        <v>1</v>
      </c>
      <c r="K11" s="52">
        <v>0</v>
      </c>
      <c r="L11" s="53">
        <v>0</v>
      </c>
      <c r="M11" s="54">
        <f t="shared" ref="M11:M74" si="4">1-(N11+O11)</f>
        <v>1</v>
      </c>
      <c r="N11" s="55">
        <v>0</v>
      </c>
      <c r="O11" s="56">
        <v>0</v>
      </c>
      <c r="P11" s="57">
        <f t="shared" ref="P11:P74" si="5">1-(Q11+R11)</f>
        <v>1</v>
      </c>
      <c r="Q11" s="58">
        <v>0</v>
      </c>
      <c r="R11" s="59">
        <v>0</v>
      </c>
      <c r="S11" s="60">
        <f>1-(T11+U11)</f>
        <v>0.67895204872558845</v>
      </c>
      <c r="T11" s="61">
        <v>6.9754620397032494E-2</v>
      </c>
      <c r="U11" s="62">
        <v>0.25129333087737904</v>
      </c>
      <c r="V11" s="60">
        <v>0.54921552257460549</v>
      </c>
      <c r="W11" s="62">
        <v>0.45078447742539451</v>
      </c>
      <c r="X11" s="63">
        <v>0.1205042619548</v>
      </c>
      <c r="Y11" s="64">
        <v>0</v>
      </c>
      <c r="Z11" s="65">
        <v>0</v>
      </c>
      <c r="AA11" s="46">
        <v>0</v>
      </c>
      <c r="AB11" s="66" t="s">
        <v>15</v>
      </c>
      <c r="AC11" s="67" t="s">
        <v>15</v>
      </c>
      <c r="AD11" s="68" t="s">
        <v>15</v>
      </c>
      <c r="AE11" s="90" t="str">
        <f t="shared" si="1"/>
        <v>Least Preferable</v>
      </c>
      <c r="AF11" s="91" t="str">
        <f t="shared" si="2"/>
        <v>Yes</v>
      </c>
      <c r="AG11" s="142" t="s">
        <v>15</v>
      </c>
      <c r="AH11" s="89" t="s">
        <v>83</v>
      </c>
      <c r="AI11" s="128" t="s">
        <v>21</v>
      </c>
      <c r="AJ11" s="137" t="s">
        <v>15</v>
      </c>
      <c r="AK11" s="92" t="s">
        <v>83</v>
      </c>
      <c r="AL11" s="92" t="s">
        <v>83</v>
      </c>
      <c r="AM11" s="92" t="s">
        <v>15</v>
      </c>
      <c r="AN11" s="133" t="s">
        <v>88</v>
      </c>
      <c r="AO11" s="19"/>
      <c r="AP11" s="19"/>
      <c r="AQ11" s="19"/>
      <c r="AR11" s="19"/>
      <c r="AS11" s="19"/>
    </row>
    <row r="12" spans="1:45" ht="39.950000000000003" customHeight="1">
      <c r="A12" s="156" t="s">
        <v>89</v>
      </c>
      <c r="B12" s="150" t="s">
        <v>90</v>
      </c>
      <c r="C12" s="27" t="s">
        <v>82</v>
      </c>
      <c r="D12" s="151">
        <v>5.22</v>
      </c>
      <c r="E12" s="28">
        <f t="shared" ref="E12:E75" si="6">100-(F12+G12)</f>
        <v>100</v>
      </c>
      <c r="F12" s="29">
        <v>0</v>
      </c>
      <c r="G12" s="30">
        <v>0</v>
      </c>
      <c r="H12" s="28">
        <f t="shared" si="0"/>
        <v>100</v>
      </c>
      <c r="I12" s="50">
        <v>0</v>
      </c>
      <c r="J12" s="51">
        <f t="shared" si="3"/>
        <v>1</v>
      </c>
      <c r="K12" s="52">
        <v>0</v>
      </c>
      <c r="L12" s="53">
        <v>0</v>
      </c>
      <c r="M12" s="54">
        <f t="shared" si="4"/>
        <v>1</v>
      </c>
      <c r="N12" s="55">
        <v>0</v>
      </c>
      <c r="O12" s="56">
        <v>0</v>
      </c>
      <c r="P12" s="57">
        <f t="shared" si="5"/>
        <v>1</v>
      </c>
      <c r="Q12" s="58">
        <v>0</v>
      </c>
      <c r="R12" s="59">
        <v>0</v>
      </c>
      <c r="S12" s="60">
        <f t="shared" ref="S12:S75" si="7">1-(T12+U12)</f>
        <v>0.98194569922971497</v>
      </c>
      <c r="T12" s="61">
        <v>7.7105302892512698E-3</v>
      </c>
      <c r="U12" s="62">
        <v>1.03437704810338E-2</v>
      </c>
      <c r="V12" s="60">
        <v>0.96714082175197191</v>
      </c>
      <c r="W12" s="62">
        <v>3.2859178248028073E-2</v>
      </c>
      <c r="X12" s="63">
        <v>0.97369203705699103</v>
      </c>
      <c r="Y12" s="64">
        <v>0</v>
      </c>
      <c r="Z12" s="65">
        <v>0</v>
      </c>
      <c r="AA12" s="46">
        <v>0</v>
      </c>
      <c r="AB12" s="66" t="s">
        <v>15</v>
      </c>
      <c r="AC12" s="67" t="s">
        <v>15</v>
      </c>
      <c r="AD12" s="68" t="s">
        <v>15</v>
      </c>
      <c r="AE12" s="93" t="str">
        <f t="shared" si="1"/>
        <v>Less Preferable</v>
      </c>
      <c r="AF12" s="94" t="str">
        <f t="shared" si="2"/>
        <v>No</v>
      </c>
      <c r="AG12" s="92" t="s">
        <v>21</v>
      </c>
      <c r="AH12" s="89" t="s">
        <v>83</v>
      </c>
      <c r="AI12" s="128" t="s">
        <v>21</v>
      </c>
      <c r="AJ12" s="137" t="s">
        <v>83</v>
      </c>
      <c r="AK12" s="92" t="s">
        <v>83</v>
      </c>
      <c r="AL12" s="92" t="s">
        <v>83</v>
      </c>
      <c r="AM12" s="92" t="s">
        <v>83</v>
      </c>
      <c r="AN12" s="133" t="s">
        <v>88</v>
      </c>
      <c r="AO12" s="19"/>
      <c r="AP12" s="19"/>
      <c r="AQ12" s="19"/>
      <c r="AR12" s="19"/>
      <c r="AS12" s="19"/>
    </row>
    <row r="13" spans="1:45" ht="39.950000000000003" customHeight="1">
      <c r="A13" s="156" t="s">
        <v>91</v>
      </c>
      <c r="B13" s="150" t="s">
        <v>92</v>
      </c>
      <c r="C13" s="27" t="s">
        <v>82</v>
      </c>
      <c r="D13" s="151">
        <v>17.16</v>
      </c>
      <c r="E13" s="28">
        <f t="shared" si="6"/>
        <v>100</v>
      </c>
      <c r="F13" s="29">
        <v>0</v>
      </c>
      <c r="G13" s="30">
        <v>0</v>
      </c>
      <c r="H13" s="28">
        <f t="shared" si="0"/>
        <v>100</v>
      </c>
      <c r="I13" s="50">
        <v>0</v>
      </c>
      <c r="J13" s="51">
        <f t="shared" si="3"/>
        <v>1</v>
      </c>
      <c r="K13" s="52">
        <v>0</v>
      </c>
      <c r="L13" s="53">
        <v>0</v>
      </c>
      <c r="M13" s="54">
        <f t="shared" si="4"/>
        <v>1</v>
      </c>
      <c r="N13" s="55">
        <v>0</v>
      </c>
      <c r="O13" s="56">
        <v>0</v>
      </c>
      <c r="P13" s="57">
        <f t="shared" si="5"/>
        <v>1</v>
      </c>
      <c r="Q13" s="58">
        <v>0</v>
      </c>
      <c r="R13" s="59">
        <v>0</v>
      </c>
      <c r="S13" s="60">
        <f t="shared" si="7"/>
        <v>1</v>
      </c>
      <c r="T13" s="61">
        <v>0</v>
      </c>
      <c r="U13" s="62">
        <v>0</v>
      </c>
      <c r="V13" s="60">
        <v>0.99987330927689055</v>
      </c>
      <c r="W13" s="62">
        <v>1.2669072310948E-4</v>
      </c>
      <c r="X13" s="63">
        <v>0.153500070379853</v>
      </c>
      <c r="Y13" s="64">
        <v>0</v>
      </c>
      <c r="Z13" s="65">
        <v>0</v>
      </c>
      <c r="AA13" s="46">
        <v>0</v>
      </c>
      <c r="AB13" s="66" t="s">
        <v>15</v>
      </c>
      <c r="AC13" s="67" t="s">
        <v>15</v>
      </c>
      <c r="AD13" s="68" t="s">
        <v>15</v>
      </c>
      <c r="AE13" s="93" t="str">
        <f t="shared" si="1"/>
        <v>Less Preferable</v>
      </c>
      <c r="AF13" s="94" t="str">
        <f t="shared" si="2"/>
        <v>No</v>
      </c>
      <c r="AG13" s="92" t="s">
        <v>21</v>
      </c>
      <c r="AH13" s="89" t="s">
        <v>83</v>
      </c>
      <c r="AI13" s="128" t="s">
        <v>21</v>
      </c>
      <c r="AJ13" s="137" t="s">
        <v>83</v>
      </c>
      <c r="AK13" s="92" t="s">
        <v>83</v>
      </c>
      <c r="AL13" s="92" t="s">
        <v>83</v>
      </c>
      <c r="AM13" s="92" t="s">
        <v>83</v>
      </c>
      <c r="AN13" s="133" t="s">
        <v>93</v>
      </c>
      <c r="AO13" s="19"/>
      <c r="AP13" s="19"/>
      <c r="AQ13" s="19"/>
      <c r="AR13" s="19"/>
      <c r="AS13" s="19"/>
    </row>
    <row r="14" spans="1:45" ht="39.950000000000003" customHeight="1">
      <c r="A14" s="156" t="s">
        <v>94</v>
      </c>
      <c r="B14" s="150" t="s">
        <v>95</v>
      </c>
      <c r="C14" s="27" t="s">
        <v>82</v>
      </c>
      <c r="D14" s="151">
        <v>37.5</v>
      </c>
      <c r="E14" s="28">
        <f t="shared" si="6"/>
        <v>1.0911981419781114E-5</v>
      </c>
      <c r="F14" s="29">
        <v>1.0187712717241699</v>
      </c>
      <c r="G14" s="30">
        <v>98.981217816294404</v>
      </c>
      <c r="H14" s="28">
        <f t="shared" si="0"/>
        <v>0</v>
      </c>
      <c r="I14" s="50">
        <v>1</v>
      </c>
      <c r="J14" s="51">
        <f t="shared" si="3"/>
        <v>1</v>
      </c>
      <c r="K14" s="52">
        <v>0</v>
      </c>
      <c r="L14" s="53">
        <v>0</v>
      </c>
      <c r="M14" s="54">
        <f t="shared" si="4"/>
        <v>5.8672712213129197E-3</v>
      </c>
      <c r="N14" s="55">
        <v>1.8668571743462037E-3</v>
      </c>
      <c r="O14" s="56">
        <v>0.99226587160434088</v>
      </c>
      <c r="P14" s="57">
        <f t="shared" si="5"/>
        <v>4.5338007055110152E-3</v>
      </c>
      <c r="Q14" s="58">
        <v>1.3334705158019045E-3</v>
      </c>
      <c r="R14" s="59">
        <v>0.99413272877868708</v>
      </c>
      <c r="S14" s="60">
        <f t="shared" si="7"/>
        <v>0.92162095258292698</v>
      </c>
      <c r="T14" s="61">
        <v>4.0476365130859698E-2</v>
      </c>
      <c r="U14" s="62">
        <v>3.7902682286213303E-2</v>
      </c>
      <c r="V14" s="60">
        <v>0.81266866579276598</v>
      </c>
      <c r="W14" s="62">
        <v>0.187331334207234</v>
      </c>
      <c r="X14" s="63">
        <v>0</v>
      </c>
      <c r="Y14" s="64">
        <v>0</v>
      </c>
      <c r="Z14" s="65">
        <v>0.94324858560674996</v>
      </c>
      <c r="AA14" s="46">
        <v>1.5855242410888102E-3</v>
      </c>
      <c r="AB14" s="66" t="s">
        <v>21</v>
      </c>
      <c r="AC14" s="67" t="s">
        <v>21</v>
      </c>
      <c r="AD14" s="68" t="s">
        <v>15</v>
      </c>
      <c r="AE14" s="90" t="str">
        <f t="shared" si="1"/>
        <v>Least Preferable</v>
      </c>
      <c r="AF14" s="91" t="str">
        <f t="shared" si="2"/>
        <v>Yes</v>
      </c>
      <c r="AG14" s="92" t="s">
        <v>15</v>
      </c>
      <c r="AH14" s="98" t="s">
        <v>21</v>
      </c>
      <c r="AI14" s="128" t="s">
        <v>83</v>
      </c>
      <c r="AJ14" s="137" t="s">
        <v>21</v>
      </c>
      <c r="AK14" s="92" t="s">
        <v>84</v>
      </c>
      <c r="AL14" s="92" t="s">
        <v>21</v>
      </c>
      <c r="AM14" s="126" t="s">
        <v>85</v>
      </c>
      <c r="AN14" s="133" t="s">
        <v>96</v>
      </c>
      <c r="AO14" s="19"/>
      <c r="AP14" s="19"/>
      <c r="AQ14" s="19"/>
      <c r="AR14" s="19"/>
      <c r="AS14" s="19"/>
    </row>
    <row r="15" spans="1:45" ht="39.950000000000003" customHeight="1">
      <c r="A15" s="156" t="s">
        <v>97</v>
      </c>
      <c r="B15" s="150" t="s">
        <v>98</v>
      </c>
      <c r="C15" s="27" t="s">
        <v>82</v>
      </c>
      <c r="D15" s="151">
        <v>16.3</v>
      </c>
      <c r="E15" s="28">
        <f t="shared" si="6"/>
        <v>41.967303416472298</v>
      </c>
      <c r="F15" s="29">
        <v>19.699344585268101</v>
      </c>
      <c r="G15" s="30">
        <v>38.333351998259602</v>
      </c>
      <c r="H15" s="28">
        <f t="shared" si="0"/>
        <v>19.384588194934093</v>
      </c>
      <c r="I15" s="50">
        <v>0.80615411805065906</v>
      </c>
      <c r="J15" s="51">
        <f t="shared" si="3"/>
        <v>1</v>
      </c>
      <c r="K15" s="52">
        <v>0</v>
      </c>
      <c r="L15" s="53">
        <v>0</v>
      </c>
      <c r="M15" s="54">
        <f t="shared" si="4"/>
        <v>0.21097463444333198</v>
      </c>
      <c r="N15" s="55">
        <v>5.2907900410821052E-2</v>
      </c>
      <c r="O15" s="56">
        <v>0.73611746514584697</v>
      </c>
      <c r="P15" s="57">
        <f t="shared" si="5"/>
        <v>0.17879972140810096</v>
      </c>
      <c r="Q15" s="58">
        <v>3.0947798571473006E-2</v>
      </c>
      <c r="R15" s="59">
        <v>0.79025248002042603</v>
      </c>
      <c r="S15" s="60">
        <f t="shared" si="7"/>
        <v>0.92791024379855769</v>
      </c>
      <c r="T15" s="61">
        <v>2.6906384366227498E-2</v>
      </c>
      <c r="U15" s="62">
        <v>4.5183371835214793E-2</v>
      </c>
      <c r="V15" s="60">
        <v>0.8191579504651737</v>
      </c>
      <c r="W15" s="62">
        <v>0.1808420495348263</v>
      </c>
      <c r="X15" s="63">
        <v>0</v>
      </c>
      <c r="Y15" s="64">
        <v>0</v>
      </c>
      <c r="Z15" s="65">
        <v>0.45166969936622303</v>
      </c>
      <c r="AA15" s="46">
        <v>0</v>
      </c>
      <c r="AB15" s="66" t="s">
        <v>15</v>
      </c>
      <c r="AC15" s="67" t="s">
        <v>21</v>
      </c>
      <c r="AD15" s="68" t="s">
        <v>15</v>
      </c>
      <c r="AE15" s="90" t="str">
        <f t="shared" si="1"/>
        <v>Least Preferable</v>
      </c>
      <c r="AF15" s="91" t="str">
        <f t="shared" si="2"/>
        <v>Yes</v>
      </c>
      <c r="AG15" s="143" t="s">
        <v>21</v>
      </c>
      <c r="AH15" s="98" t="s">
        <v>21</v>
      </c>
      <c r="AI15" s="128" t="s">
        <v>83</v>
      </c>
      <c r="AJ15" s="138" t="s">
        <v>21</v>
      </c>
      <c r="AK15" s="95" t="s">
        <v>84</v>
      </c>
      <c r="AL15" s="96" t="s">
        <v>21</v>
      </c>
      <c r="AM15" s="126" t="s">
        <v>85</v>
      </c>
      <c r="AN15" s="132"/>
      <c r="AO15" s="19"/>
      <c r="AP15" s="19"/>
      <c r="AQ15" s="19"/>
      <c r="AR15" s="19"/>
      <c r="AS15" s="19"/>
    </row>
    <row r="16" spans="1:45" ht="39.950000000000003" customHeight="1">
      <c r="A16" s="156" t="s">
        <v>99</v>
      </c>
      <c r="B16" s="150" t="s">
        <v>100</v>
      </c>
      <c r="C16" s="27" t="s">
        <v>82</v>
      </c>
      <c r="D16" s="151">
        <v>0.64</v>
      </c>
      <c r="E16" s="28">
        <f t="shared" si="6"/>
        <v>100</v>
      </c>
      <c r="F16" s="29">
        <v>0</v>
      </c>
      <c r="G16" s="30">
        <v>0</v>
      </c>
      <c r="H16" s="28">
        <f t="shared" si="0"/>
        <v>100</v>
      </c>
      <c r="I16" s="50">
        <v>0</v>
      </c>
      <c r="J16" s="51">
        <f t="shared" si="3"/>
        <v>1</v>
      </c>
      <c r="K16" s="52">
        <v>0</v>
      </c>
      <c r="L16" s="53">
        <v>0</v>
      </c>
      <c r="M16" s="54">
        <f t="shared" si="4"/>
        <v>1</v>
      </c>
      <c r="N16" s="55">
        <v>0</v>
      </c>
      <c r="O16" s="56">
        <v>0</v>
      </c>
      <c r="P16" s="57">
        <f t="shared" si="5"/>
        <v>1</v>
      </c>
      <c r="Q16" s="58">
        <v>0</v>
      </c>
      <c r="R16" s="59">
        <v>0</v>
      </c>
      <c r="S16" s="60">
        <f t="shared" si="7"/>
        <v>1</v>
      </c>
      <c r="T16" s="61">
        <v>0</v>
      </c>
      <c r="U16" s="62">
        <v>0</v>
      </c>
      <c r="V16" s="60">
        <v>1</v>
      </c>
      <c r="W16" s="62">
        <v>0</v>
      </c>
      <c r="X16" s="63">
        <v>0</v>
      </c>
      <c r="Y16" s="64">
        <v>0</v>
      </c>
      <c r="Z16" s="65">
        <v>0</v>
      </c>
      <c r="AA16" s="46">
        <v>0</v>
      </c>
      <c r="AB16" s="66" t="s">
        <v>15</v>
      </c>
      <c r="AC16" s="67" t="s">
        <v>15</v>
      </c>
      <c r="AD16" s="68" t="s">
        <v>15</v>
      </c>
      <c r="AE16" s="97" t="str">
        <f t="shared" si="1"/>
        <v>Most Preferable</v>
      </c>
      <c r="AF16" s="94" t="str">
        <f t="shared" si="2"/>
        <v>No</v>
      </c>
      <c r="AG16" s="92" t="s">
        <v>21</v>
      </c>
      <c r="AH16" s="89" t="s">
        <v>83</v>
      </c>
      <c r="AI16" s="128" t="s">
        <v>83</v>
      </c>
      <c r="AJ16" s="137" t="s">
        <v>83</v>
      </c>
      <c r="AK16" s="92" t="s">
        <v>83</v>
      </c>
      <c r="AL16" s="92" t="s">
        <v>83</v>
      </c>
      <c r="AM16" s="92" t="s">
        <v>83</v>
      </c>
      <c r="AN16" s="132"/>
      <c r="AO16" s="19"/>
      <c r="AP16" s="19"/>
      <c r="AQ16" s="19"/>
      <c r="AR16" s="19"/>
      <c r="AS16" s="19"/>
    </row>
    <row r="17" spans="1:40" ht="39.950000000000003" customHeight="1">
      <c r="A17" s="156" t="s">
        <v>101</v>
      </c>
      <c r="B17" s="150" t="s">
        <v>102</v>
      </c>
      <c r="C17" s="27" t="s">
        <v>82</v>
      </c>
      <c r="D17" s="151">
        <v>129.72</v>
      </c>
      <c r="E17" s="28">
        <f t="shared" si="6"/>
        <v>99.515353791269902</v>
      </c>
      <c r="F17" s="29">
        <v>0.17050259740825</v>
      </c>
      <c r="G17" s="30">
        <v>0.31414361132184399</v>
      </c>
      <c r="H17" s="28">
        <f t="shared" si="0"/>
        <v>98.730647617473963</v>
      </c>
      <c r="I17" s="50">
        <v>1.26935238252604E-2</v>
      </c>
      <c r="J17" s="51">
        <f t="shared" si="3"/>
        <v>1</v>
      </c>
      <c r="K17" s="52">
        <v>0</v>
      </c>
      <c r="L17" s="53">
        <v>0</v>
      </c>
      <c r="M17" s="54">
        <f t="shared" si="4"/>
        <v>0.98946909918046344</v>
      </c>
      <c r="N17" s="55">
        <v>1.0846130454898895E-3</v>
      </c>
      <c r="O17" s="56">
        <v>9.4462877740467098E-3</v>
      </c>
      <c r="P17" s="57">
        <f t="shared" si="5"/>
        <v>0.98672254779931035</v>
      </c>
      <c r="Q17" s="58">
        <v>1.8726524322252996E-3</v>
      </c>
      <c r="R17" s="59">
        <v>1.14047997684644E-2</v>
      </c>
      <c r="S17" s="60">
        <f t="shared" si="7"/>
        <v>0.99070271723097003</v>
      </c>
      <c r="T17" s="61">
        <v>2.9877844688850903E-3</v>
      </c>
      <c r="U17" s="62">
        <v>6.3094983001448397E-3</v>
      </c>
      <c r="V17" s="60">
        <v>0.97778809195529959</v>
      </c>
      <c r="W17" s="62">
        <v>2.221190804470043E-2</v>
      </c>
      <c r="X17" s="63">
        <v>0.31396276246771199</v>
      </c>
      <c r="Y17" s="64">
        <v>8.3267807567555391E-3</v>
      </c>
      <c r="Z17" s="65">
        <v>0</v>
      </c>
      <c r="AA17" s="46">
        <v>0</v>
      </c>
      <c r="AB17" s="66" t="s">
        <v>21</v>
      </c>
      <c r="AC17" s="67" t="s">
        <v>21</v>
      </c>
      <c r="AD17" s="68" t="s">
        <v>15</v>
      </c>
      <c r="AE17" s="93" t="str">
        <f t="shared" si="1"/>
        <v>Less Preferable</v>
      </c>
      <c r="AF17" s="94" t="str">
        <f t="shared" si="2"/>
        <v>No</v>
      </c>
      <c r="AG17" s="98" t="s">
        <v>21</v>
      </c>
      <c r="AH17" s="89" t="s">
        <v>83</v>
      </c>
      <c r="AI17" s="128" t="s">
        <v>21</v>
      </c>
      <c r="AJ17" s="137" t="s">
        <v>83</v>
      </c>
      <c r="AK17" s="92" t="s">
        <v>83</v>
      </c>
      <c r="AL17" s="92" t="s">
        <v>83</v>
      </c>
      <c r="AM17" s="98" t="s">
        <v>83</v>
      </c>
      <c r="AN17" s="134"/>
    </row>
    <row r="18" spans="1:40" ht="39.950000000000003" customHeight="1">
      <c r="A18" s="156" t="s">
        <v>103</v>
      </c>
      <c r="B18" s="150" t="s">
        <v>104</v>
      </c>
      <c r="C18" s="27" t="s">
        <v>82</v>
      </c>
      <c r="D18" s="151">
        <v>4.5599999999999996</v>
      </c>
      <c r="E18" s="28">
        <f t="shared" si="6"/>
        <v>100</v>
      </c>
      <c r="F18" s="29">
        <v>0</v>
      </c>
      <c r="G18" s="30">
        <v>0</v>
      </c>
      <c r="H18" s="28">
        <f t="shared" si="0"/>
        <v>100</v>
      </c>
      <c r="I18" s="50">
        <v>0</v>
      </c>
      <c r="J18" s="51">
        <f t="shared" si="3"/>
        <v>1</v>
      </c>
      <c r="K18" s="52">
        <v>0</v>
      </c>
      <c r="L18" s="53">
        <v>0</v>
      </c>
      <c r="M18" s="54">
        <f t="shared" si="4"/>
        <v>1</v>
      </c>
      <c r="N18" s="55">
        <v>0</v>
      </c>
      <c r="O18" s="56">
        <v>0</v>
      </c>
      <c r="P18" s="57">
        <f t="shared" si="5"/>
        <v>1</v>
      </c>
      <c r="Q18" s="58">
        <v>0</v>
      </c>
      <c r="R18" s="59">
        <v>0</v>
      </c>
      <c r="S18" s="60">
        <f t="shared" si="7"/>
        <v>0.96128006997139859</v>
      </c>
      <c r="T18" s="61">
        <v>1.52174894695274E-2</v>
      </c>
      <c r="U18" s="62">
        <v>2.3502440559074002E-2</v>
      </c>
      <c r="V18" s="60">
        <v>0.90878047663146189</v>
      </c>
      <c r="W18" s="62">
        <v>9.1219523368538086E-2</v>
      </c>
      <c r="X18" s="63">
        <v>0</v>
      </c>
      <c r="Y18" s="64">
        <v>0</v>
      </c>
      <c r="Z18" s="65">
        <v>0</v>
      </c>
      <c r="AA18" s="46">
        <v>0</v>
      </c>
      <c r="AB18" s="66" t="s">
        <v>15</v>
      </c>
      <c r="AC18" s="67" t="s">
        <v>15</v>
      </c>
      <c r="AD18" s="68" t="s">
        <v>15</v>
      </c>
      <c r="AE18" s="93" t="str">
        <f t="shared" si="1"/>
        <v>Less Preferable</v>
      </c>
      <c r="AF18" s="94" t="str">
        <f t="shared" si="2"/>
        <v>No</v>
      </c>
      <c r="AG18" s="98" t="s">
        <v>15</v>
      </c>
      <c r="AH18" s="89" t="s">
        <v>83</v>
      </c>
      <c r="AI18" s="128" t="s">
        <v>83</v>
      </c>
      <c r="AJ18" s="137" t="s">
        <v>83</v>
      </c>
      <c r="AK18" s="92" t="s">
        <v>83</v>
      </c>
      <c r="AL18" s="92" t="s">
        <v>83</v>
      </c>
      <c r="AM18" s="98" t="s">
        <v>83</v>
      </c>
      <c r="AN18" s="133" t="s">
        <v>88</v>
      </c>
    </row>
    <row r="19" spans="1:40" ht="39.950000000000003" customHeight="1">
      <c r="A19" s="156" t="s">
        <v>105</v>
      </c>
      <c r="B19" s="150" t="s">
        <v>106</v>
      </c>
      <c r="C19" s="27" t="s">
        <v>82</v>
      </c>
      <c r="D19" s="151">
        <v>0.99</v>
      </c>
      <c r="E19" s="28">
        <f t="shared" si="6"/>
        <v>100</v>
      </c>
      <c r="F19" s="29">
        <v>0</v>
      </c>
      <c r="G19" s="30">
        <v>0</v>
      </c>
      <c r="H19" s="28">
        <f t="shared" si="0"/>
        <v>100</v>
      </c>
      <c r="I19" s="50">
        <v>0</v>
      </c>
      <c r="J19" s="51">
        <f t="shared" si="3"/>
        <v>1</v>
      </c>
      <c r="K19" s="52">
        <v>0</v>
      </c>
      <c r="L19" s="53">
        <v>0</v>
      </c>
      <c r="M19" s="54">
        <f t="shared" si="4"/>
        <v>1</v>
      </c>
      <c r="N19" s="55">
        <v>0</v>
      </c>
      <c r="O19" s="56">
        <v>0</v>
      </c>
      <c r="P19" s="57">
        <f t="shared" si="5"/>
        <v>1</v>
      </c>
      <c r="Q19" s="58">
        <v>0</v>
      </c>
      <c r="R19" s="59">
        <v>0</v>
      </c>
      <c r="S19" s="60">
        <f t="shared" si="7"/>
        <v>0.94889658457395887</v>
      </c>
      <c r="T19" s="61">
        <v>3.1784700879510401E-2</v>
      </c>
      <c r="U19" s="62">
        <v>1.93187145465307E-2</v>
      </c>
      <c r="V19" s="60">
        <v>0.90831926982948208</v>
      </c>
      <c r="W19" s="62">
        <v>9.1680730170517893E-2</v>
      </c>
      <c r="X19" s="63">
        <v>0</v>
      </c>
      <c r="Y19" s="64">
        <v>0</v>
      </c>
      <c r="Z19" s="65">
        <v>0</v>
      </c>
      <c r="AA19" s="46">
        <v>0</v>
      </c>
      <c r="AB19" s="66" t="s">
        <v>15</v>
      </c>
      <c r="AC19" s="67" t="s">
        <v>15</v>
      </c>
      <c r="AD19" s="68" t="s">
        <v>15</v>
      </c>
      <c r="AE19" s="93" t="str">
        <f t="shared" si="1"/>
        <v>Less Preferable</v>
      </c>
      <c r="AF19" s="94" t="str">
        <f t="shared" si="2"/>
        <v>No</v>
      </c>
      <c r="AG19" s="98" t="s">
        <v>15</v>
      </c>
      <c r="AH19" s="89" t="s">
        <v>83</v>
      </c>
      <c r="AI19" s="128" t="s">
        <v>83</v>
      </c>
      <c r="AJ19" s="137" t="s">
        <v>83</v>
      </c>
      <c r="AK19" s="92" t="s">
        <v>83</v>
      </c>
      <c r="AL19" s="92" t="s">
        <v>83</v>
      </c>
      <c r="AM19" s="98" t="s">
        <v>83</v>
      </c>
      <c r="AN19" s="133" t="s">
        <v>88</v>
      </c>
    </row>
    <row r="20" spans="1:40" ht="39.950000000000003" customHeight="1">
      <c r="A20" s="156" t="s">
        <v>107</v>
      </c>
      <c r="B20" s="150" t="s">
        <v>108</v>
      </c>
      <c r="C20" s="27" t="s">
        <v>82</v>
      </c>
      <c r="D20" s="151">
        <v>5.16</v>
      </c>
      <c r="E20" s="28">
        <f t="shared" si="6"/>
        <v>54.108388913586602</v>
      </c>
      <c r="F20" s="29">
        <v>20.003454645445899</v>
      </c>
      <c r="G20" s="30">
        <v>25.888156440967499</v>
      </c>
      <c r="H20" s="28">
        <f t="shared" si="0"/>
        <v>6.7155276096513061</v>
      </c>
      <c r="I20" s="50">
        <v>0.93284472390348694</v>
      </c>
      <c r="J20" s="51">
        <f t="shared" si="3"/>
        <v>1</v>
      </c>
      <c r="K20" s="52">
        <v>0</v>
      </c>
      <c r="L20" s="53">
        <v>0</v>
      </c>
      <c r="M20" s="54">
        <f t="shared" si="4"/>
        <v>0.22121816426038909</v>
      </c>
      <c r="N20" s="55">
        <v>9.8156478740053843E-2</v>
      </c>
      <c r="O20" s="56">
        <v>0.68062535699955706</v>
      </c>
      <c r="P20" s="57">
        <f t="shared" si="5"/>
        <v>9.2990301839404044E-2</v>
      </c>
      <c r="Q20" s="58">
        <v>7.9748760730611989E-2</v>
      </c>
      <c r="R20" s="59">
        <v>0.82726093742998397</v>
      </c>
      <c r="S20" s="60">
        <f t="shared" si="7"/>
        <v>0.98010874873755816</v>
      </c>
      <c r="T20" s="61">
        <v>9.7351608428445906E-3</v>
      </c>
      <c r="U20" s="62">
        <v>1.0156090419597199E-2</v>
      </c>
      <c r="V20" s="60">
        <v>0.77954314775160727</v>
      </c>
      <c r="W20" s="62">
        <v>0.22045685224839279</v>
      </c>
      <c r="X20" s="63">
        <v>0</v>
      </c>
      <c r="Y20" s="64">
        <v>0</v>
      </c>
      <c r="Z20" s="65">
        <v>0</v>
      </c>
      <c r="AA20" s="46">
        <v>0</v>
      </c>
      <c r="AB20" s="66" t="s">
        <v>21</v>
      </c>
      <c r="AC20" s="67" t="s">
        <v>21</v>
      </c>
      <c r="AD20" s="68" t="s">
        <v>21</v>
      </c>
      <c r="AE20" s="90" t="str">
        <f t="shared" si="1"/>
        <v>Least Preferable</v>
      </c>
      <c r="AF20" s="91" t="str">
        <f t="shared" si="2"/>
        <v>Yes</v>
      </c>
      <c r="AG20" s="98" t="s">
        <v>15</v>
      </c>
      <c r="AH20" s="89" t="s">
        <v>83</v>
      </c>
      <c r="AI20" s="128" t="s">
        <v>83</v>
      </c>
      <c r="AJ20" s="139" t="s">
        <v>21</v>
      </c>
      <c r="AK20" s="98" t="s">
        <v>84</v>
      </c>
      <c r="AL20" s="98" t="s">
        <v>21</v>
      </c>
      <c r="AM20" s="126" t="s">
        <v>85</v>
      </c>
      <c r="AN20" s="134"/>
    </row>
    <row r="21" spans="1:40" ht="39.950000000000003" customHeight="1">
      <c r="A21" s="156" t="s">
        <v>109</v>
      </c>
      <c r="B21" s="150" t="s">
        <v>110</v>
      </c>
      <c r="C21" s="27" t="s">
        <v>82</v>
      </c>
      <c r="D21" s="151">
        <v>1</v>
      </c>
      <c r="E21" s="28">
        <f t="shared" si="6"/>
        <v>100</v>
      </c>
      <c r="F21" s="29">
        <v>0</v>
      </c>
      <c r="G21" s="30">
        <v>0</v>
      </c>
      <c r="H21" s="28">
        <f t="shared" si="0"/>
        <v>100</v>
      </c>
      <c r="I21" s="50">
        <v>0</v>
      </c>
      <c r="J21" s="51">
        <f t="shared" si="3"/>
        <v>1</v>
      </c>
      <c r="K21" s="52">
        <v>0</v>
      </c>
      <c r="L21" s="53">
        <v>0</v>
      </c>
      <c r="M21" s="54">
        <f t="shared" si="4"/>
        <v>1</v>
      </c>
      <c r="N21" s="55">
        <v>0</v>
      </c>
      <c r="O21" s="56">
        <v>0</v>
      </c>
      <c r="P21" s="57">
        <f t="shared" si="5"/>
        <v>1</v>
      </c>
      <c r="Q21" s="58">
        <v>0</v>
      </c>
      <c r="R21" s="59">
        <v>0</v>
      </c>
      <c r="S21" s="60">
        <f t="shared" si="7"/>
        <v>1</v>
      </c>
      <c r="T21" s="61">
        <v>0</v>
      </c>
      <c r="U21" s="62">
        <v>0</v>
      </c>
      <c r="V21" s="60">
        <v>0.9985772164914507</v>
      </c>
      <c r="W21" s="62">
        <v>1.4227835085493501E-3</v>
      </c>
      <c r="X21" s="63">
        <v>0.86663485489601599</v>
      </c>
      <c r="Y21" s="64">
        <v>0</v>
      </c>
      <c r="Z21" s="65">
        <v>0</v>
      </c>
      <c r="AA21" s="46">
        <v>0</v>
      </c>
      <c r="AB21" s="66" t="s">
        <v>15</v>
      </c>
      <c r="AC21" s="67" t="s">
        <v>15</v>
      </c>
      <c r="AD21" s="68" t="s">
        <v>15</v>
      </c>
      <c r="AE21" s="93" t="str">
        <f t="shared" si="1"/>
        <v>Less Preferable</v>
      </c>
      <c r="AF21" s="94" t="str">
        <f t="shared" si="2"/>
        <v>No</v>
      </c>
      <c r="AG21" s="98" t="s">
        <v>21</v>
      </c>
      <c r="AH21" s="89" t="s">
        <v>83</v>
      </c>
      <c r="AI21" s="128" t="s">
        <v>21</v>
      </c>
      <c r="AJ21" s="137" t="s">
        <v>83</v>
      </c>
      <c r="AK21" s="92" t="s">
        <v>83</v>
      </c>
      <c r="AL21" s="92" t="s">
        <v>83</v>
      </c>
      <c r="AM21" s="98" t="s">
        <v>83</v>
      </c>
      <c r="AN21" s="133" t="s">
        <v>88</v>
      </c>
    </row>
    <row r="22" spans="1:40" ht="39.950000000000003" customHeight="1">
      <c r="A22" s="156" t="s">
        <v>111</v>
      </c>
      <c r="B22" s="150" t="s">
        <v>112</v>
      </c>
      <c r="C22" s="27" t="s">
        <v>82</v>
      </c>
      <c r="D22" s="151">
        <v>133.93</v>
      </c>
      <c r="E22" s="28">
        <f t="shared" si="6"/>
        <v>100</v>
      </c>
      <c r="F22" s="29">
        <v>0</v>
      </c>
      <c r="G22" s="30">
        <v>0</v>
      </c>
      <c r="H22" s="28">
        <f t="shared" si="0"/>
        <v>100</v>
      </c>
      <c r="I22" s="50">
        <v>0</v>
      </c>
      <c r="J22" s="51">
        <f t="shared" si="3"/>
        <v>1</v>
      </c>
      <c r="K22" s="52">
        <v>0</v>
      </c>
      <c r="L22" s="53">
        <v>0</v>
      </c>
      <c r="M22" s="54">
        <f t="shared" si="4"/>
        <v>1</v>
      </c>
      <c r="N22" s="55">
        <v>0</v>
      </c>
      <c r="O22" s="56">
        <v>0</v>
      </c>
      <c r="P22" s="57">
        <f t="shared" si="5"/>
        <v>1</v>
      </c>
      <c r="Q22" s="58">
        <v>0</v>
      </c>
      <c r="R22" s="59">
        <v>0</v>
      </c>
      <c r="S22" s="60">
        <f t="shared" si="7"/>
        <v>0.98045225199347386</v>
      </c>
      <c r="T22" s="61">
        <v>5.1000249926856601E-3</v>
      </c>
      <c r="U22" s="62">
        <v>1.4447723013840501E-2</v>
      </c>
      <c r="V22" s="60">
        <v>0.96942430258526358</v>
      </c>
      <c r="W22" s="62">
        <v>3.0575697414736463E-2</v>
      </c>
      <c r="X22" s="63">
        <v>0.27371470828382999</v>
      </c>
      <c r="Y22" s="64">
        <v>4.0348660981025198E-3</v>
      </c>
      <c r="Z22" s="65">
        <v>0</v>
      </c>
      <c r="AA22" s="46">
        <v>0</v>
      </c>
      <c r="AB22" s="66" t="s">
        <v>15</v>
      </c>
      <c r="AC22" s="67" t="s">
        <v>15</v>
      </c>
      <c r="AD22" s="68" t="s">
        <v>15</v>
      </c>
      <c r="AE22" s="93" t="str">
        <f t="shared" si="1"/>
        <v>Less Preferable</v>
      </c>
      <c r="AF22" s="94" t="str">
        <f t="shared" si="2"/>
        <v>No</v>
      </c>
      <c r="AG22" s="98" t="s">
        <v>21</v>
      </c>
      <c r="AH22" s="89" t="s">
        <v>83</v>
      </c>
      <c r="AI22" s="128" t="s">
        <v>21</v>
      </c>
      <c r="AJ22" s="137" t="s">
        <v>83</v>
      </c>
      <c r="AK22" s="92" t="s">
        <v>83</v>
      </c>
      <c r="AL22" s="92" t="s">
        <v>83</v>
      </c>
      <c r="AM22" s="98" t="s">
        <v>83</v>
      </c>
      <c r="AN22" s="133" t="s">
        <v>88</v>
      </c>
    </row>
    <row r="23" spans="1:40" ht="39.950000000000003" customHeight="1">
      <c r="A23" s="156" t="s">
        <v>113</v>
      </c>
      <c r="B23" s="150" t="s">
        <v>114</v>
      </c>
      <c r="C23" s="27" t="s">
        <v>82</v>
      </c>
      <c r="D23" s="151">
        <v>5.94</v>
      </c>
      <c r="E23" s="28">
        <f t="shared" si="6"/>
        <v>100</v>
      </c>
      <c r="F23" s="29">
        <v>0</v>
      </c>
      <c r="G23" s="30">
        <v>0</v>
      </c>
      <c r="H23" s="28">
        <f t="shared" si="0"/>
        <v>100</v>
      </c>
      <c r="I23" s="50">
        <v>0</v>
      </c>
      <c r="J23" s="51">
        <f t="shared" si="3"/>
        <v>1</v>
      </c>
      <c r="K23" s="52">
        <v>0</v>
      </c>
      <c r="L23" s="53">
        <v>0</v>
      </c>
      <c r="M23" s="54">
        <f t="shared" si="4"/>
        <v>1</v>
      </c>
      <c r="N23" s="55">
        <v>0</v>
      </c>
      <c r="O23" s="56">
        <v>0</v>
      </c>
      <c r="P23" s="57">
        <f t="shared" si="5"/>
        <v>1</v>
      </c>
      <c r="Q23" s="58">
        <v>0</v>
      </c>
      <c r="R23" s="59">
        <v>0</v>
      </c>
      <c r="S23" s="60">
        <f t="shared" si="7"/>
        <v>0.91354801708882816</v>
      </c>
      <c r="T23" s="61">
        <v>1.61027702640393E-2</v>
      </c>
      <c r="U23" s="62">
        <v>7.0349212647132606E-2</v>
      </c>
      <c r="V23" s="60">
        <v>0.83373199474778448</v>
      </c>
      <c r="W23" s="62">
        <v>0.16626800525221552</v>
      </c>
      <c r="X23" s="63">
        <v>0</v>
      </c>
      <c r="Y23" s="64">
        <v>0</v>
      </c>
      <c r="Z23" s="65">
        <v>0</v>
      </c>
      <c r="AA23" s="46">
        <v>0</v>
      </c>
      <c r="AB23" s="66" t="s">
        <v>15</v>
      </c>
      <c r="AC23" s="67" t="s">
        <v>15</v>
      </c>
      <c r="AD23" s="68" t="s">
        <v>15</v>
      </c>
      <c r="AE23" s="93" t="str">
        <f t="shared" si="1"/>
        <v>Less Preferable</v>
      </c>
      <c r="AF23" s="94" t="str">
        <f t="shared" si="2"/>
        <v>No</v>
      </c>
      <c r="AG23" s="98" t="s">
        <v>21</v>
      </c>
      <c r="AH23" s="89" t="s">
        <v>83</v>
      </c>
      <c r="AI23" s="128" t="s">
        <v>83</v>
      </c>
      <c r="AJ23" s="137" t="s">
        <v>83</v>
      </c>
      <c r="AK23" s="92" t="s">
        <v>83</v>
      </c>
      <c r="AL23" s="92" t="s">
        <v>83</v>
      </c>
      <c r="AM23" s="98" t="s">
        <v>83</v>
      </c>
      <c r="AN23" s="133" t="s">
        <v>88</v>
      </c>
    </row>
    <row r="24" spans="1:40" ht="39.950000000000003" customHeight="1">
      <c r="A24" s="156" t="s">
        <v>115</v>
      </c>
      <c r="B24" s="150" t="s">
        <v>116</v>
      </c>
      <c r="C24" s="27" t="s">
        <v>82</v>
      </c>
      <c r="D24" s="151">
        <v>1.65</v>
      </c>
      <c r="E24" s="28">
        <f t="shared" si="6"/>
        <v>100</v>
      </c>
      <c r="F24" s="29">
        <v>0</v>
      </c>
      <c r="G24" s="30">
        <v>0</v>
      </c>
      <c r="H24" s="28">
        <f t="shared" si="0"/>
        <v>100</v>
      </c>
      <c r="I24" s="50">
        <v>0</v>
      </c>
      <c r="J24" s="51">
        <f t="shared" si="3"/>
        <v>1</v>
      </c>
      <c r="K24" s="52">
        <v>0</v>
      </c>
      <c r="L24" s="53">
        <v>0</v>
      </c>
      <c r="M24" s="54">
        <f t="shared" si="4"/>
        <v>1</v>
      </c>
      <c r="N24" s="55">
        <v>0</v>
      </c>
      <c r="O24" s="56">
        <v>0</v>
      </c>
      <c r="P24" s="57">
        <f t="shared" si="5"/>
        <v>1</v>
      </c>
      <c r="Q24" s="58">
        <v>0</v>
      </c>
      <c r="R24" s="59">
        <v>0</v>
      </c>
      <c r="S24" s="60">
        <f t="shared" si="7"/>
        <v>0.95252861034149106</v>
      </c>
      <c r="T24" s="61">
        <v>7.1624823683989801E-3</v>
      </c>
      <c r="U24" s="62">
        <v>4.0308907290110003E-2</v>
      </c>
      <c r="V24" s="60">
        <v>0.88991459098280035</v>
      </c>
      <c r="W24" s="62">
        <v>0.11008540901719968</v>
      </c>
      <c r="X24" s="63">
        <v>0</v>
      </c>
      <c r="Y24" s="64">
        <v>0</v>
      </c>
      <c r="Z24" s="65">
        <v>0</v>
      </c>
      <c r="AA24" s="46">
        <v>0</v>
      </c>
      <c r="AB24" s="66" t="s">
        <v>15</v>
      </c>
      <c r="AC24" s="67" t="s">
        <v>15</v>
      </c>
      <c r="AD24" s="68" t="s">
        <v>15</v>
      </c>
      <c r="AE24" s="93" t="str">
        <f t="shared" si="1"/>
        <v>Less Preferable</v>
      </c>
      <c r="AF24" s="94" t="str">
        <f t="shared" si="2"/>
        <v>No</v>
      </c>
      <c r="AG24" s="98" t="s">
        <v>21</v>
      </c>
      <c r="AH24" s="89" t="s">
        <v>83</v>
      </c>
      <c r="AI24" s="128" t="s">
        <v>83</v>
      </c>
      <c r="AJ24" s="137" t="s">
        <v>83</v>
      </c>
      <c r="AK24" s="92" t="s">
        <v>83</v>
      </c>
      <c r="AL24" s="92" t="s">
        <v>83</v>
      </c>
      <c r="AM24" s="98" t="s">
        <v>83</v>
      </c>
      <c r="AN24" s="133" t="s">
        <v>88</v>
      </c>
    </row>
    <row r="25" spans="1:40" ht="39.950000000000003" customHeight="1">
      <c r="A25" s="156" t="s">
        <v>117</v>
      </c>
      <c r="B25" s="150" t="s">
        <v>118</v>
      </c>
      <c r="C25" s="27" t="s">
        <v>82</v>
      </c>
      <c r="D25" s="151">
        <v>3.01</v>
      </c>
      <c r="E25" s="28">
        <f t="shared" si="6"/>
        <v>100</v>
      </c>
      <c r="F25" s="29">
        <v>0</v>
      </c>
      <c r="G25" s="30">
        <v>0</v>
      </c>
      <c r="H25" s="28">
        <f t="shared" si="0"/>
        <v>100</v>
      </c>
      <c r="I25" s="50">
        <v>0</v>
      </c>
      <c r="J25" s="51">
        <f t="shared" si="3"/>
        <v>1</v>
      </c>
      <c r="K25" s="52">
        <v>0</v>
      </c>
      <c r="L25" s="53">
        <v>0</v>
      </c>
      <c r="M25" s="54">
        <f t="shared" si="4"/>
        <v>1</v>
      </c>
      <c r="N25" s="55">
        <v>0</v>
      </c>
      <c r="O25" s="56">
        <v>0</v>
      </c>
      <c r="P25" s="57">
        <f t="shared" si="5"/>
        <v>1</v>
      </c>
      <c r="Q25" s="58">
        <v>0</v>
      </c>
      <c r="R25" s="59">
        <v>0</v>
      </c>
      <c r="S25" s="60">
        <f t="shared" si="7"/>
        <v>0.99555440616801449</v>
      </c>
      <c r="T25" s="61">
        <v>3.2786283890962296E-3</v>
      </c>
      <c r="U25" s="62">
        <v>1.16696544288927E-3</v>
      </c>
      <c r="V25" s="60">
        <v>0.98216629626977625</v>
      </c>
      <c r="W25" s="62">
        <v>1.7833703730223801E-2</v>
      </c>
      <c r="X25" s="63">
        <v>0.33276965574071804</v>
      </c>
      <c r="Y25" s="64">
        <v>2.2588803065140901E-2</v>
      </c>
      <c r="Z25" s="65">
        <v>0</v>
      </c>
      <c r="AA25" s="46">
        <v>0</v>
      </c>
      <c r="AB25" s="66" t="s">
        <v>15</v>
      </c>
      <c r="AC25" s="67" t="s">
        <v>15</v>
      </c>
      <c r="AD25" s="68" t="s">
        <v>15</v>
      </c>
      <c r="AE25" s="93" t="str">
        <f t="shared" si="1"/>
        <v>Less Preferable</v>
      </c>
      <c r="AF25" s="94" t="str">
        <f t="shared" si="2"/>
        <v>No</v>
      </c>
      <c r="AG25" s="98" t="s">
        <v>21</v>
      </c>
      <c r="AH25" s="89" t="s">
        <v>83</v>
      </c>
      <c r="AI25" s="128" t="s">
        <v>21</v>
      </c>
      <c r="AJ25" s="137" t="s">
        <v>83</v>
      </c>
      <c r="AK25" s="92" t="s">
        <v>83</v>
      </c>
      <c r="AL25" s="92" t="s">
        <v>83</v>
      </c>
      <c r="AM25" s="98" t="s">
        <v>83</v>
      </c>
      <c r="AN25" s="133" t="s">
        <v>88</v>
      </c>
    </row>
    <row r="26" spans="1:40" ht="39.950000000000003" customHeight="1">
      <c r="A26" s="156" t="s">
        <v>119</v>
      </c>
      <c r="B26" s="150" t="s">
        <v>120</v>
      </c>
      <c r="C26" s="27" t="s">
        <v>121</v>
      </c>
      <c r="D26" s="151">
        <v>199.43</v>
      </c>
      <c r="E26" s="28">
        <f t="shared" si="6"/>
        <v>99.735489485117824</v>
      </c>
      <c r="F26" s="29">
        <v>8.0932728447093996E-2</v>
      </c>
      <c r="G26" s="30">
        <v>0.18357778643508299</v>
      </c>
      <c r="H26" s="28">
        <f t="shared" si="0"/>
        <v>99.688060836841103</v>
      </c>
      <c r="I26" s="50">
        <v>3.1193916315888697E-3</v>
      </c>
      <c r="J26" s="51">
        <f t="shared" si="3"/>
        <v>1</v>
      </c>
      <c r="K26" s="52">
        <v>0</v>
      </c>
      <c r="L26" s="53">
        <v>0</v>
      </c>
      <c r="M26" s="54">
        <f t="shared" si="4"/>
        <v>1</v>
      </c>
      <c r="N26" s="55">
        <v>0</v>
      </c>
      <c r="O26" s="56">
        <v>0</v>
      </c>
      <c r="P26" s="57">
        <f t="shared" si="5"/>
        <v>1</v>
      </c>
      <c r="Q26" s="58">
        <v>0</v>
      </c>
      <c r="R26" s="59">
        <v>0</v>
      </c>
      <c r="S26" s="60">
        <f t="shared" si="7"/>
        <v>0.94627543353552712</v>
      </c>
      <c r="T26" s="61">
        <v>1.40285797809934E-2</v>
      </c>
      <c r="U26" s="62">
        <v>3.9695986683479498E-2</v>
      </c>
      <c r="V26" s="60">
        <v>0.91245495974575053</v>
      </c>
      <c r="W26" s="62">
        <v>8.7545040254249501E-2</v>
      </c>
      <c r="X26" s="63">
        <v>3.6884670914439005E-2</v>
      </c>
      <c r="Y26" s="64">
        <v>3.88603774786887E-4</v>
      </c>
      <c r="Z26" s="65">
        <v>6.6134289844658597E-3</v>
      </c>
      <c r="AA26" s="46">
        <v>6.2067161924541699E-3</v>
      </c>
      <c r="AB26" s="66" t="s">
        <v>15</v>
      </c>
      <c r="AC26" s="67" t="s">
        <v>21</v>
      </c>
      <c r="AD26" s="68" t="s">
        <v>15</v>
      </c>
      <c r="AE26" s="93" t="str">
        <f t="shared" si="1"/>
        <v>Less Preferable</v>
      </c>
      <c r="AF26" s="94" t="str">
        <f t="shared" si="2"/>
        <v>No</v>
      </c>
      <c r="AG26" s="98" t="s">
        <v>15</v>
      </c>
      <c r="AH26" s="98" t="s">
        <v>21</v>
      </c>
      <c r="AI26" s="128" t="s">
        <v>21</v>
      </c>
      <c r="AJ26" s="137" t="s">
        <v>83</v>
      </c>
      <c r="AK26" s="92" t="s">
        <v>83</v>
      </c>
      <c r="AL26" s="92" t="s">
        <v>83</v>
      </c>
      <c r="AM26" s="98" t="s">
        <v>83</v>
      </c>
      <c r="AN26" s="134"/>
    </row>
    <row r="27" spans="1:40" ht="39.950000000000003" customHeight="1">
      <c r="A27" s="156" t="s">
        <v>122</v>
      </c>
      <c r="B27" s="150" t="s">
        <v>123</v>
      </c>
      <c r="C27" s="27" t="s">
        <v>124</v>
      </c>
      <c r="D27" s="151">
        <v>0.63</v>
      </c>
      <c r="E27" s="28">
        <f t="shared" si="6"/>
        <v>100</v>
      </c>
      <c r="F27" s="29">
        <v>0</v>
      </c>
      <c r="G27" s="30">
        <v>0</v>
      </c>
      <c r="H27" s="28">
        <f t="shared" si="0"/>
        <v>100</v>
      </c>
      <c r="I27" s="50">
        <v>0</v>
      </c>
      <c r="J27" s="51">
        <f t="shared" si="3"/>
        <v>1</v>
      </c>
      <c r="K27" s="52">
        <v>0</v>
      </c>
      <c r="L27" s="53">
        <v>0</v>
      </c>
      <c r="M27" s="54">
        <f t="shared" si="4"/>
        <v>1</v>
      </c>
      <c r="N27" s="55">
        <v>0</v>
      </c>
      <c r="O27" s="56">
        <v>0</v>
      </c>
      <c r="P27" s="57">
        <f t="shared" si="5"/>
        <v>1</v>
      </c>
      <c r="Q27" s="58">
        <v>0</v>
      </c>
      <c r="R27" s="59">
        <v>0</v>
      </c>
      <c r="S27" s="60">
        <f t="shared" si="7"/>
        <v>0.99931526725941233</v>
      </c>
      <c r="T27" s="61">
        <v>6.8473274058766006E-4</v>
      </c>
      <c r="U27" s="62">
        <v>0</v>
      </c>
      <c r="V27" s="60">
        <v>0.99776723030190062</v>
      </c>
      <c r="W27" s="62">
        <v>2.2327696980993703E-3</v>
      </c>
      <c r="X27" s="63">
        <v>0</v>
      </c>
      <c r="Y27" s="64">
        <v>0</v>
      </c>
      <c r="Z27" s="65">
        <v>0</v>
      </c>
      <c r="AA27" s="46">
        <v>0</v>
      </c>
      <c r="AB27" s="66" t="s">
        <v>15</v>
      </c>
      <c r="AC27" s="67" t="s">
        <v>15</v>
      </c>
      <c r="AD27" s="68" t="s">
        <v>15</v>
      </c>
      <c r="AE27" s="93" t="str">
        <f t="shared" si="1"/>
        <v>Less Preferable</v>
      </c>
      <c r="AF27" s="94" t="str">
        <f t="shared" si="2"/>
        <v>No</v>
      </c>
      <c r="AG27" s="98" t="s">
        <v>21</v>
      </c>
      <c r="AH27" s="89" t="s">
        <v>83</v>
      </c>
      <c r="AI27" s="128" t="s">
        <v>83</v>
      </c>
      <c r="AJ27" s="137" t="s">
        <v>83</v>
      </c>
      <c r="AK27" s="92" t="s">
        <v>83</v>
      </c>
      <c r="AL27" s="92" t="s">
        <v>83</v>
      </c>
      <c r="AM27" s="98" t="s">
        <v>83</v>
      </c>
      <c r="AN27" s="133" t="s">
        <v>88</v>
      </c>
    </row>
    <row r="28" spans="1:40" ht="39.950000000000003" customHeight="1">
      <c r="A28" s="156" t="s">
        <v>125</v>
      </c>
      <c r="B28" s="150" t="s">
        <v>126</v>
      </c>
      <c r="C28" s="27" t="s">
        <v>124</v>
      </c>
      <c r="D28" s="151">
        <v>0.75</v>
      </c>
      <c r="E28" s="28">
        <f t="shared" si="6"/>
        <v>100</v>
      </c>
      <c r="F28" s="29">
        <v>0</v>
      </c>
      <c r="G28" s="30">
        <v>0</v>
      </c>
      <c r="H28" s="28">
        <f t="shared" si="0"/>
        <v>100</v>
      </c>
      <c r="I28" s="50">
        <v>0</v>
      </c>
      <c r="J28" s="51">
        <f t="shared" si="3"/>
        <v>1</v>
      </c>
      <c r="K28" s="52">
        <v>0</v>
      </c>
      <c r="L28" s="53">
        <v>0</v>
      </c>
      <c r="M28" s="54">
        <f t="shared" si="4"/>
        <v>1</v>
      </c>
      <c r="N28" s="55">
        <v>0</v>
      </c>
      <c r="O28" s="56">
        <v>0</v>
      </c>
      <c r="P28" s="57">
        <f t="shared" si="5"/>
        <v>1</v>
      </c>
      <c r="Q28" s="58">
        <v>0</v>
      </c>
      <c r="R28" s="59">
        <v>0</v>
      </c>
      <c r="S28" s="60">
        <f t="shared" si="7"/>
        <v>0.99434028667343022</v>
      </c>
      <c r="T28" s="61">
        <v>2.2087434683444301E-3</v>
      </c>
      <c r="U28" s="62">
        <v>3.4509698582253401E-3</v>
      </c>
      <c r="V28" s="60">
        <v>0.95781958489488861</v>
      </c>
      <c r="W28" s="62">
        <v>4.218041510511137E-2</v>
      </c>
      <c r="X28" s="63">
        <v>0</v>
      </c>
      <c r="Y28" s="64">
        <v>0</v>
      </c>
      <c r="Z28" s="65">
        <v>0</v>
      </c>
      <c r="AA28" s="46">
        <v>0</v>
      </c>
      <c r="AB28" s="66" t="s">
        <v>15</v>
      </c>
      <c r="AC28" s="67" t="s">
        <v>15</v>
      </c>
      <c r="AD28" s="68" t="s">
        <v>15</v>
      </c>
      <c r="AE28" s="93" t="str">
        <f t="shared" si="1"/>
        <v>Less Preferable</v>
      </c>
      <c r="AF28" s="94" t="str">
        <f t="shared" si="2"/>
        <v>No</v>
      </c>
      <c r="AG28" s="98" t="s">
        <v>21</v>
      </c>
      <c r="AH28" s="89" t="s">
        <v>83</v>
      </c>
      <c r="AI28" s="128" t="s">
        <v>83</v>
      </c>
      <c r="AJ28" s="137" t="s">
        <v>83</v>
      </c>
      <c r="AK28" s="92" t="s">
        <v>83</v>
      </c>
      <c r="AL28" s="92" t="s">
        <v>83</v>
      </c>
      <c r="AM28" s="98" t="s">
        <v>83</v>
      </c>
      <c r="AN28" s="133" t="s">
        <v>88</v>
      </c>
    </row>
    <row r="29" spans="1:40" ht="39.950000000000003" customHeight="1">
      <c r="A29" s="156" t="s">
        <v>127</v>
      </c>
      <c r="B29" s="150" t="s">
        <v>128</v>
      </c>
      <c r="C29" s="27" t="s">
        <v>124</v>
      </c>
      <c r="D29" s="151">
        <v>0.73</v>
      </c>
      <c r="E29" s="28">
        <f t="shared" si="6"/>
        <v>95.269418074808513</v>
      </c>
      <c r="F29" s="29">
        <v>0.60923955301916</v>
      </c>
      <c r="G29" s="30">
        <v>4.1213423721723297</v>
      </c>
      <c r="H29" s="28">
        <f t="shared" si="0"/>
        <v>94.720530948985484</v>
      </c>
      <c r="I29" s="50">
        <v>5.2794690510145202E-2</v>
      </c>
      <c r="J29" s="51">
        <f t="shared" si="3"/>
        <v>1</v>
      </c>
      <c r="K29" s="52">
        <v>0</v>
      </c>
      <c r="L29" s="53">
        <v>0</v>
      </c>
      <c r="M29" s="54">
        <f t="shared" si="4"/>
        <v>1</v>
      </c>
      <c r="N29" s="55">
        <v>0</v>
      </c>
      <c r="O29" s="56">
        <v>0</v>
      </c>
      <c r="P29" s="57">
        <f t="shared" si="5"/>
        <v>1</v>
      </c>
      <c r="Q29" s="58">
        <v>0</v>
      </c>
      <c r="R29" s="59">
        <v>0</v>
      </c>
      <c r="S29" s="60">
        <f t="shared" si="7"/>
        <v>1</v>
      </c>
      <c r="T29" s="61">
        <v>0</v>
      </c>
      <c r="U29" s="62">
        <v>0</v>
      </c>
      <c r="V29" s="60">
        <v>1</v>
      </c>
      <c r="W29" s="62">
        <v>0</v>
      </c>
      <c r="X29" s="63">
        <v>0</v>
      </c>
      <c r="Y29" s="64">
        <v>0</v>
      </c>
      <c r="Z29" s="65">
        <v>0</v>
      </c>
      <c r="AA29" s="46">
        <v>0</v>
      </c>
      <c r="AB29" s="66" t="s">
        <v>15</v>
      </c>
      <c r="AC29" s="67" t="s">
        <v>21</v>
      </c>
      <c r="AD29" s="68" t="s">
        <v>15</v>
      </c>
      <c r="AE29" s="93" t="str">
        <f t="shared" si="1"/>
        <v>Less Preferable</v>
      </c>
      <c r="AF29" s="94" t="str">
        <f t="shared" si="2"/>
        <v>No</v>
      </c>
      <c r="AG29" s="98" t="s">
        <v>21</v>
      </c>
      <c r="AH29" s="89" t="s">
        <v>83</v>
      </c>
      <c r="AI29" s="128" t="s">
        <v>83</v>
      </c>
      <c r="AJ29" s="137" t="s">
        <v>83</v>
      </c>
      <c r="AK29" s="92" t="s">
        <v>83</v>
      </c>
      <c r="AL29" s="92" t="s">
        <v>83</v>
      </c>
      <c r="AM29" s="98" t="s">
        <v>83</v>
      </c>
      <c r="AN29" s="134"/>
    </row>
    <row r="30" spans="1:40" ht="39.950000000000003" customHeight="1">
      <c r="A30" s="156" t="s">
        <v>129</v>
      </c>
      <c r="B30" s="150" t="s">
        <v>130</v>
      </c>
      <c r="C30" s="27" t="s">
        <v>124</v>
      </c>
      <c r="D30" s="151">
        <v>0.64</v>
      </c>
      <c r="E30" s="28">
        <f t="shared" si="6"/>
        <v>100</v>
      </c>
      <c r="F30" s="29">
        <v>0</v>
      </c>
      <c r="G30" s="30">
        <v>0</v>
      </c>
      <c r="H30" s="28">
        <f t="shared" si="0"/>
        <v>100</v>
      </c>
      <c r="I30" s="50">
        <v>0</v>
      </c>
      <c r="J30" s="51">
        <f t="shared" si="3"/>
        <v>1</v>
      </c>
      <c r="K30" s="52">
        <v>0</v>
      </c>
      <c r="L30" s="53">
        <v>0</v>
      </c>
      <c r="M30" s="54">
        <f t="shared" si="4"/>
        <v>1</v>
      </c>
      <c r="N30" s="55">
        <v>0</v>
      </c>
      <c r="O30" s="56">
        <v>0</v>
      </c>
      <c r="P30" s="57">
        <f t="shared" si="5"/>
        <v>1</v>
      </c>
      <c r="Q30" s="58">
        <v>0</v>
      </c>
      <c r="R30" s="59">
        <v>0</v>
      </c>
      <c r="S30" s="60">
        <f t="shared" si="7"/>
        <v>0.9987120599356557</v>
      </c>
      <c r="T30" s="61">
        <v>1.28794006434432E-3</v>
      </c>
      <c r="U30" s="62">
        <v>0</v>
      </c>
      <c r="V30" s="60">
        <v>0.97690613988731634</v>
      </c>
      <c r="W30" s="62">
        <v>2.309386011268362E-2</v>
      </c>
      <c r="X30" s="63">
        <v>0</v>
      </c>
      <c r="Y30" s="64">
        <v>0</v>
      </c>
      <c r="Z30" s="65">
        <v>0</v>
      </c>
      <c r="AA30" s="46">
        <v>0</v>
      </c>
      <c r="AB30" s="66" t="s">
        <v>15</v>
      </c>
      <c r="AC30" s="67" t="s">
        <v>15</v>
      </c>
      <c r="AD30" s="68" t="s">
        <v>15</v>
      </c>
      <c r="AE30" s="93" t="str">
        <f t="shared" si="1"/>
        <v>Less Preferable</v>
      </c>
      <c r="AF30" s="94" t="str">
        <f t="shared" si="2"/>
        <v>No</v>
      </c>
      <c r="AG30" s="98" t="s">
        <v>21</v>
      </c>
      <c r="AH30" s="89" t="s">
        <v>83</v>
      </c>
      <c r="AI30" s="128" t="s">
        <v>83</v>
      </c>
      <c r="AJ30" s="137" t="s">
        <v>83</v>
      </c>
      <c r="AK30" s="92" t="s">
        <v>83</v>
      </c>
      <c r="AL30" s="92" t="s">
        <v>83</v>
      </c>
      <c r="AM30" s="98" t="s">
        <v>83</v>
      </c>
      <c r="AN30" s="133" t="s">
        <v>88</v>
      </c>
    </row>
    <row r="31" spans="1:40" ht="39.950000000000003" customHeight="1">
      <c r="A31" s="156" t="s">
        <v>131</v>
      </c>
      <c r="B31" s="150" t="s">
        <v>132</v>
      </c>
      <c r="C31" s="27" t="s">
        <v>124</v>
      </c>
      <c r="D31" s="151">
        <v>8.44</v>
      </c>
      <c r="E31" s="28">
        <f t="shared" si="6"/>
        <v>100</v>
      </c>
      <c r="F31" s="29">
        <v>0</v>
      </c>
      <c r="G31" s="30">
        <v>0</v>
      </c>
      <c r="H31" s="28">
        <f t="shared" si="0"/>
        <v>100</v>
      </c>
      <c r="I31" s="50">
        <v>0</v>
      </c>
      <c r="J31" s="51">
        <f t="shared" si="3"/>
        <v>1</v>
      </c>
      <c r="K31" s="52">
        <v>0</v>
      </c>
      <c r="L31" s="53">
        <v>0</v>
      </c>
      <c r="M31" s="54">
        <f t="shared" si="4"/>
        <v>1</v>
      </c>
      <c r="N31" s="55">
        <v>0</v>
      </c>
      <c r="O31" s="56">
        <v>0</v>
      </c>
      <c r="P31" s="57">
        <f t="shared" si="5"/>
        <v>1</v>
      </c>
      <c r="Q31" s="58">
        <v>0</v>
      </c>
      <c r="R31" s="59">
        <v>0</v>
      </c>
      <c r="S31" s="60">
        <f t="shared" si="7"/>
        <v>1</v>
      </c>
      <c r="T31" s="61">
        <v>0</v>
      </c>
      <c r="U31" s="62">
        <v>0</v>
      </c>
      <c r="V31" s="60">
        <v>0.99976958626856205</v>
      </c>
      <c r="W31" s="62">
        <v>2.3041373143796998E-4</v>
      </c>
      <c r="X31" s="63">
        <v>8.1063112048333288E-3</v>
      </c>
      <c r="Y31" s="64">
        <v>4.8286100647750902E-4</v>
      </c>
      <c r="Z31" s="65">
        <v>0</v>
      </c>
      <c r="AA31" s="46">
        <v>0</v>
      </c>
      <c r="AB31" s="66" t="s">
        <v>15</v>
      </c>
      <c r="AC31" s="67" t="s">
        <v>15</v>
      </c>
      <c r="AD31" s="68" t="s">
        <v>15</v>
      </c>
      <c r="AE31" s="93" t="str">
        <f t="shared" si="1"/>
        <v>Less Preferable</v>
      </c>
      <c r="AF31" s="94" t="str">
        <f t="shared" si="2"/>
        <v>No</v>
      </c>
      <c r="AG31" s="98" t="s">
        <v>15</v>
      </c>
      <c r="AH31" s="89" t="s">
        <v>83</v>
      </c>
      <c r="AI31" s="128" t="s">
        <v>21</v>
      </c>
      <c r="AJ31" s="137" t="s">
        <v>83</v>
      </c>
      <c r="AK31" s="92" t="s">
        <v>83</v>
      </c>
      <c r="AL31" s="92" t="s">
        <v>83</v>
      </c>
      <c r="AM31" s="98" t="s">
        <v>83</v>
      </c>
      <c r="AN31" s="133" t="s">
        <v>88</v>
      </c>
    </row>
    <row r="32" spans="1:40" ht="39.950000000000003" customHeight="1">
      <c r="A32" s="156" t="s">
        <v>133</v>
      </c>
      <c r="B32" s="150" t="s">
        <v>134</v>
      </c>
      <c r="C32" s="27" t="s">
        <v>121</v>
      </c>
      <c r="D32" s="151">
        <v>131.21</v>
      </c>
      <c r="E32" s="28">
        <f t="shared" si="6"/>
        <v>100</v>
      </c>
      <c r="F32" s="29">
        <v>0</v>
      </c>
      <c r="G32" s="30">
        <v>0</v>
      </c>
      <c r="H32" s="28">
        <f t="shared" si="0"/>
        <v>100</v>
      </c>
      <c r="I32" s="50">
        <v>0</v>
      </c>
      <c r="J32" s="51">
        <f t="shared" si="3"/>
        <v>1</v>
      </c>
      <c r="K32" s="52">
        <v>0</v>
      </c>
      <c r="L32" s="53">
        <v>0</v>
      </c>
      <c r="M32" s="54">
        <f t="shared" si="4"/>
        <v>1</v>
      </c>
      <c r="N32" s="55">
        <v>0</v>
      </c>
      <c r="O32" s="56">
        <v>0</v>
      </c>
      <c r="P32" s="57">
        <f t="shared" si="5"/>
        <v>1</v>
      </c>
      <c r="Q32" s="58">
        <v>0</v>
      </c>
      <c r="R32" s="59">
        <v>0</v>
      </c>
      <c r="S32" s="60">
        <f t="shared" si="7"/>
        <v>0.9809811767863259</v>
      </c>
      <c r="T32" s="61">
        <v>4.5692530587393802E-3</v>
      </c>
      <c r="U32" s="62">
        <v>1.4449570154934701E-2</v>
      </c>
      <c r="V32" s="60">
        <v>0.97096859232398913</v>
      </c>
      <c r="W32" s="62">
        <v>2.9031407676010881E-2</v>
      </c>
      <c r="X32" s="63">
        <v>0.277597159015607</v>
      </c>
      <c r="Y32" s="64">
        <v>4.1186639348976097E-3</v>
      </c>
      <c r="Z32" s="65">
        <v>0</v>
      </c>
      <c r="AA32" s="46">
        <v>0</v>
      </c>
      <c r="AB32" s="66" t="s">
        <v>15</v>
      </c>
      <c r="AC32" s="67" t="s">
        <v>15</v>
      </c>
      <c r="AD32" s="68" t="s">
        <v>15</v>
      </c>
      <c r="AE32" s="93" t="str">
        <f t="shared" si="1"/>
        <v>Less Preferable</v>
      </c>
      <c r="AF32" s="94" t="str">
        <f t="shared" si="2"/>
        <v>No</v>
      </c>
      <c r="AG32" s="98" t="s">
        <v>21</v>
      </c>
      <c r="AH32" s="89" t="s">
        <v>83</v>
      </c>
      <c r="AI32" s="128" t="s">
        <v>21</v>
      </c>
      <c r="AJ32" s="137" t="s">
        <v>83</v>
      </c>
      <c r="AK32" s="92" t="s">
        <v>83</v>
      </c>
      <c r="AL32" s="92" t="s">
        <v>83</v>
      </c>
      <c r="AM32" s="98" t="s">
        <v>83</v>
      </c>
      <c r="AN32" s="133" t="s">
        <v>88</v>
      </c>
    </row>
    <row r="33" spans="1:40" ht="39.950000000000003" customHeight="1">
      <c r="A33" s="156" t="s">
        <v>135</v>
      </c>
      <c r="B33" s="150" t="s">
        <v>136</v>
      </c>
      <c r="C33" s="27" t="s">
        <v>124</v>
      </c>
      <c r="D33" s="151">
        <v>2.58</v>
      </c>
      <c r="E33" s="28">
        <f t="shared" si="6"/>
        <v>66.92720599414713</v>
      </c>
      <c r="F33" s="29">
        <v>9.6381131529157802</v>
      </c>
      <c r="G33" s="30">
        <v>23.434680852937099</v>
      </c>
      <c r="H33" s="28">
        <f t="shared" si="0"/>
        <v>6.8433886605534955</v>
      </c>
      <c r="I33" s="50">
        <v>0.93156611339446505</v>
      </c>
      <c r="J33" s="51">
        <f t="shared" si="3"/>
        <v>0.94466994037556606</v>
      </c>
      <c r="K33" s="52">
        <v>5.5330059624433901E-2</v>
      </c>
      <c r="L33" s="53">
        <v>0</v>
      </c>
      <c r="M33" s="54">
        <f t="shared" si="4"/>
        <v>0.28286628813519599</v>
      </c>
      <c r="N33" s="55">
        <v>0.12742538465344</v>
      </c>
      <c r="O33" s="56">
        <v>0.58970832721136401</v>
      </c>
      <c r="P33" s="57">
        <f t="shared" si="5"/>
        <v>0.12315626469348606</v>
      </c>
      <c r="Q33" s="58">
        <v>0.10360555103963698</v>
      </c>
      <c r="R33" s="59">
        <v>0.77323818426687696</v>
      </c>
      <c r="S33" s="60">
        <f t="shared" si="7"/>
        <v>0.97862455115355484</v>
      </c>
      <c r="T33" s="61">
        <v>3.7434123952612701E-3</v>
      </c>
      <c r="U33" s="62">
        <v>1.76320364511839E-2</v>
      </c>
      <c r="V33" s="60">
        <v>0.92337548801557967</v>
      </c>
      <c r="W33" s="62">
        <v>7.6624511984420371E-2</v>
      </c>
      <c r="X33" s="63">
        <v>0</v>
      </c>
      <c r="Y33" s="64">
        <v>0</v>
      </c>
      <c r="Z33" s="65">
        <v>0</v>
      </c>
      <c r="AA33" s="46">
        <v>0</v>
      </c>
      <c r="AB33" s="66" t="s">
        <v>15</v>
      </c>
      <c r="AC33" s="67" t="s">
        <v>21</v>
      </c>
      <c r="AD33" s="68" t="s">
        <v>21</v>
      </c>
      <c r="AE33" s="90" t="str">
        <f t="shared" si="1"/>
        <v>Least Preferable</v>
      </c>
      <c r="AF33" s="91" t="str">
        <f t="shared" si="2"/>
        <v>Yes</v>
      </c>
      <c r="AG33" s="98" t="s">
        <v>15</v>
      </c>
      <c r="AH33" s="89" t="s">
        <v>83</v>
      </c>
      <c r="AI33" s="128" t="s">
        <v>83</v>
      </c>
      <c r="AJ33" s="139" t="s">
        <v>21</v>
      </c>
      <c r="AK33" s="98" t="s">
        <v>137</v>
      </c>
      <c r="AL33" s="98" t="s">
        <v>21</v>
      </c>
      <c r="AM33" s="126" t="s">
        <v>85</v>
      </c>
      <c r="AN33" s="134"/>
    </row>
    <row r="34" spans="1:40" ht="39.950000000000003" customHeight="1">
      <c r="A34" s="156" t="s">
        <v>138</v>
      </c>
      <c r="B34" s="150" t="s">
        <v>139</v>
      </c>
      <c r="C34" s="27" t="s">
        <v>124</v>
      </c>
      <c r="D34" s="151">
        <v>6.06</v>
      </c>
      <c r="E34" s="28">
        <f t="shared" si="6"/>
        <v>100</v>
      </c>
      <c r="F34" s="29">
        <v>0</v>
      </c>
      <c r="G34" s="30">
        <v>0</v>
      </c>
      <c r="H34" s="28">
        <f t="shared" si="0"/>
        <v>100</v>
      </c>
      <c r="I34" s="50">
        <v>0</v>
      </c>
      <c r="J34" s="51">
        <f t="shared" si="3"/>
        <v>1</v>
      </c>
      <c r="K34" s="52">
        <v>0</v>
      </c>
      <c r="L34" s="53">
        <v>0</v>
      </c>
      <c r="M34" s="54">
        <f t="shared" si="4"/>
        <v>1</v>
      </c>
      <c r="N34" s="55">
        <v>0</v>
      </c>
      <c r="O34" s="56">
        <v>0</v>
      </c>
      <c r="P34" s="57">
        <f t="shared" si="5"/>
        <v>1</v>
      </c>
      <c r="Q34" s="58">
        <v>0</v>
      </c>
      <c r="R34" s="59">
        <v>0</v>
      </c>
      <c r="S34" s="60">
        <f t="shared" si="7"/>
        <v>0.90548712191177583</v>
      </c>
      <c r="T34" s="61">
        <v>1.8039402941792501E-2</v>
      </c>
      <c r="U34" s="62">
        <v>7.6473475146431699E-2</v>
      </c>
      <c r="V34" s="60">
        <v>0.82336390902491385</v>
      </c>
      <c r="W34" s="62">
        <v>0.1766360909750862</v>
      </c>
      <c r="X34" s="63">
        <v>0.86311309317075202</v>
      </c>
      <c r="Y34" s="64">
        <v>0</v>
      </c>
      <c r="Z34" s="65">
        <v>0</v>
      </c>
      <c r="AA34" s="46">
        <v>0</v>
      </c>
      <c r="AB34" s="66" t="s">
        <v>15</v>
      </c>
      <c r="AC34" s="67" t="s">
        <v>15</v>
      </c>
      <c r="AD34" s="68" t="s">
        <v>15</v>
      </c>
      <c r="AE34" s="93" t="str">
        <f t="shared" si="1"/>
        <v>Less Preferable</v>
      </c>
      <c r="AF34" s="94" t="str">
        <f t="shared" si="2"/>
        <v>No</v>
      </c>
      <c r="AG34" s="98" t="s">
        <v>21</v>
      </c>
      <c r="AH34" s="89" t="s">
        <v>83</v>
      </c>
      <c r="AI34" s="128" t="s">
        <v>21</v>
      </c>
      <c r="AJ34" s="137" t="s">
        <v>83</v>
      </c>
      <c r="AK34" s="92" t="s">
        <v>83</v>
      </c>
      <c r="AL34" s="92" t="s">
        <v>83</v>
      </c>
      <c r="AM34" s="98" t="s">
        <v>83</v>
      </c>
      <c r="AN34" s="133" t="s">
        <v>88</v>
      </c>
    </row>
    <row r="35" spans="1:40" ht="39.950000000000003" customHeight="1">
      <c r="A35" s="156" t="s">
        <v>140</v>
      </c>
      <c r="B35" s="150" t="s">
        <v>141</v>
      </c>
      <c r="C35" s="27" t="s">
        <v>124</v>
      </c>
      <c r="D35" s="151">
        <v>0.52</v>
      </c>
      <c r="E35" s="28">
        <f t="shared" si="6"/>
        <v>100</v>
      </c>
      <c r="F35" s="29">
        <v>0</v>
      </c>
      <c r="G35" s="30">
        <v>0</v>
      </c>
      <c r="H35" s="28">
        <f t="shared" si="0"/>
        <v>100</v>
      </c>
      <c r="I35" s="50">
        <v>0</v>
      </c>
      <c r="J35" s="51">
        <f t="shared" si="3"/>
        <v>1</v>
      </c>
      <c r="K35" s="52">
        <v>0</v>
      </c>
      <c r="L35" s="53">
        <v>0</v>
      </c>
      <c r="M35" s="54">
        <f t="shared" si="4"/>
        <v>1</v>
      </c>
      <c r="N35" s="55">
        <v>0</v>
      </c>
      <c r="O35" s="56">
        <v>0</v>
      </c>
      <c r="P35" s="57">
        <f t="shared" si="5"/>
        <v>1</v>
      </c>
      <c r="Q35" s="58">
        <v>0</v>
      </c>
      <c r="R35" s="59">
        <v>0</v>
      </c>
      <c r="S35" s="60">
        <f t="shared" si="7"/>
        <v>0.98642198145362225</v>
      </c>
      <c r="T35" s="61">
        <v>2.1253352899804003E-3</v>
      </c>
      <c r="U35" s="62">
        <v>1.1452683256397301E-2</v>
      </c>
      <c r="V35" s="60">
        <v>0.98156060413595791</v>
      </c>
      <c r="W35" s="62">
        <v>1.843939586404203E-2</v>
      </c>
      <c r="X35" s="63">
        <v>0.307918701429439</v>
      </c>
      <c r="Y35" s="64">
        <v>0</v>
      </c>
      <c r="Z35" s="65">
        <v>0</v>
      </c>
      <c r="AA35" s="46">
        <v>0</v>
      </c>
      <c r="AB35" s="66" t="s">
        <v>15</v>
      </c>
      <c r="AC35" s="67" t="s">
        <v>15</v>
      </c>
      <c r="AD35" s="68" t="s">
        <v>15</v>
      </c>
      <c r="AE35" s="93" t="str">
        <f t="shared" si="1"/>
        <v>Less Preferable</v>
      </c>
      <c r="AF35" s="94" t="str">
        <f t="shared" si="2"/>
        <v>No</v>
      </c>
      <c r="AG35" s="98" t="s">
        <v>21</v>
      </c>
      <c r="AH35" s="89" t="s">
        <v>83</v>
      </c>
      <c r="AI35" s="128" t="s">
        <v>21</v>
      </c>
      <c r="AJ35" s="137" t="s">
        <v>83</v>
      </c>
      <c r="AK35" s="92" t="s">
        <v>83</v>
      </c>
      <c r="AL35" s="92" t="s">
        <v>83</v>
      </c>
      <c r="AM35" s="98" t="s">
        <v>83</v>
      </c>
      <c r="AN35" s="133" t="s">
        <v>88</v>
      </c>
    </row>
    <row r="36" spans="1:40" ht="39.950000000000003" customHeight="1">
      <c r="A36" s="156" t="s">
        <v>142</v>
      </c>
      <c r="B36" s="150" t="s">
        <v>143</v>
      </c>
      <c r="C36" s="27" t="s">
        <v>124</v>
      </c>
      <c r="D36" s="151">
        <v>9.09</v>
      </c>
      <c r="E36" s="28">
        <f t="shared" si="6"/>
        <v>100</v>
      </c>
      <c r="F36" s="29">
        <v>0</v>
      </c>
      <c r="G36" s="30">
        <v>0</v>
      </c>
      <c r="H36" s="28">
        <f t="shared" si="0"/>
        <v>100</v>
      </c>
      <c r="I36" s="50">
        <v>0</v>
      </c>
      <c r="J36" s="51">
        <f t="shared" si="3"/>
        <v>1</v>
      </c>
      <c r="K36" s="52">
        <v>0</v>
      </c>
      <c r="L36" s="53">
        <v>0</v>
      </c>
      <c r="M36" s="54">
        <f t="shared" si="4"/>
        <v>1</v>
      </c>
      <c r="N36" s="55">
        <v>0</v>
      </c>
      <c r="O36" s="56">
        <v>0</v>
      </c>
      <c r="P36" s="57">
        <f t="shared" si="5"/>
        <v>1</v>
      </c>
      <c r="Q36" s="58">
        <v>0</v>
      </c>
      <c r="R36" s="59">
        <v>0</v>
      </c>
      <c r="S36" s="60">
        <f t="shared" si="7"/>
        <v>0.99731636119747413</v>
      </c>
      <c r="T36" s="61">
        <v>2.6836388025258898E-3</v>
      </c>
      <c r="U36" s="62">
        <v>0</v>
      </c>
      <c r="V36" s="60">
        <v>0.99485269243342522</v>
      </c>
      <c r="W36" s="62">
        <v>5.1473075665747397E-3</v>
      </c>
      <c r="X36" s="63">
        <v>0</v>
      </c>
      <c r="Y36" s="64">
        <v>0</v>
      </c>
      <c r="Z36" s="65">
        <v>0</v>
      </c>
      <c r="AA36" s="46">
        <v>0</v>
      </c>
      <c r="AB36" s="66" t="s">
        <v>15</v>
      </c>
      <c r="AC36" s="67" t="s">
        <v>15</v>
      </c>
      <c r="AD36" s="68" t="s">
        <v>15</v>
      </c>
      <c r="AE36" s="93" t="str">
        <f t="shared" si="1"/>
        <v>Less Preferable</v>
      </c>
      <c r="AF36" s="94" t="str">
        <f t="shared" si="2"/>
        <v>No</v>
      </c>
      <c r="AG36" s="98" t="s">
        <v>21</v>
      </c>
      <c r="AH36" s="89" t="s">
        <v>83</v>
      </c>
      <c r="AI36" s="128" t="s">
        <v>83</v>
      </c>
      <c r="AJ36" s="137" t="s">
        <v>83</v>
      </c>
      <c r="AK36" s="92" t="s">
        <v>83</v>
      </c>
      <c r="AL36" s="92" t="s">
        <v>83</v>
      </c>
      <c r="AM36" s="98" t="s">
        <v>83</v>
      </c>
      <c r="AN36" s="133" t="s">
        <v>88</v>
      </c>
    </row>
    <row r="37" spans="1:40" ht="39.950000000000003" customHeight="1">
      <c r="A37" s="156" t="s">
        <v>144</v>
      </c>
      <c r="B37" s="150" t="s">
        <v>145</v>
      </c>
      <c r="C37" s="27" t="s">
        <v>124</v>
      </c>
      <c r="D37" s="151">
        <v>1.46</v>
      </c>
      <c r="E37" s="28">
        <f t="shared" si="6"/>
        <v>10.285808904339632</v>
      </c>
      <c r="F37" s="29">
        <v>6.4827520681466604</v>
      </c>
      <c r="G37" s="30">
        <v>83.231439027513701</v>
      </c>
      <c r="H37" s="28">
        <f t="shared" si="0"/>
        <v>0</v>
      </c>
      <c r="I37" s="50">
        <v>1</v>
      </c>
      <c r="J37" s="51">
        <f t="shared" si="3"/>
        <v>1</v>
      </c>
      <c r="K37" s="52">
        <v>0</v>
      </c>
      <c r="L37" s="53">
        <v>0</v>
      </c>
      <c r="M37" s="54">
        <f t="shared" si="4"/>
        <v>0</v>
      </c>
      <c r="N37" s="55">
        <v>0</v>
      </c>
      <c r="O37" s="56">
        <v>1</v>
      </c>
      <c r="P37" s="57">
        <f t="shared" si="5"/>
        <v>0</v>
      </c>
      <c r="Q37" s="58">
        <v>0</v>
      </c>
      <c r="R37" s="59">
        <v>1</v>
      </c>
      <c r="S37" s="60">
        <f t="shared" si="7"/>
        <v>0.97147404039122798</v>
      </c>
      <c r="T37" s="61">
        <v>1.7280149152140999E-2</v>
      </c>
      <c r="U37" s="62">
        <v>1.1245810456631001E-2</v>
      </c>
      <c r="V37" s="60">
        <v>0.94876549384454822</v>
      </c>
      <c r="W37" s="62">
        <v>5.1234506155451803E-2</v>
      </c>
      <c r="X37" s="63">
        <v>0</v>
      </c>
      <c r="Y37" s="64">
        <v>0</v>
      </c>
      <c r="Z37" s="65">
        <v>1.7679298896507401E-3</v>
      </c>
      <c r="AA37" s="46">
        <v>0</v>
      </c>
      <c r="AB37" s="66" t="s">
        <v>15</v>
      </c>
      <c r="AC37" s="67" t="s">
        <v>21</v>
      </c>
      <c r="AD37" s="68" t="s">
        <v>21</v>
      </c>
      <c r="AE37" s="90" t="str">
        <f t="shared" si="1"/>
        <v>Least Preferable</v>
      </c>
      <c r="AF37" s="91" t="str">
        <f t="shared" si="2"/>
        <v>Yes</v>
      </c>
      <c r="AG37" s="98" t="s">
        <v>15</v>
      </c>
      <c r="AH37" s="98" t="s">
        <v>21</v>
      </c>
      <c r="AI37" s="128" t="s">
        <v>83</v>
      </c>
      <c r="AJ37" s="139" t="s">
        <v>21</v>
      </c>
      <c r="AK37" s="98" t="s">
        <v>84</v>
      </c>
      <c r="AL37" s="98" t="s">
        <v>21</v>
      </c>
      <c r="AM37" s="126" t="s">
        <v>85</v>
      </c>
      <c r="AN37" s="134"/>
    </row>
    <row r="38" spans="1:40" ht="39.950000000000003" customHeight="1">
      <c r="A38" s="156" t="s">
        <v>146</v>
      </c>
      <c r="B38" s="150" t="s">
        <v>147</v>
      </c>
      <c r="C38" s="27" t="s">
        <v>124</v>
      </c>
      <c r="D38" s="151">
        <v>7.06</v>
      </c>
      <c r="E38" s="28">
        <f t="shared" si="6"/>
        <v>1.1368683772161603E-13</v>
      </c>
      <c r="F38" s="29">
        <v>39.506084942482197</v>
      </c>
      <c r="G38" s="30">
        <v>60.493915057517697</v>
      </c>
      <c r="H38" s="28">
        <f t="shared" si="0"/>
        <v>0</v>
      </c>
      <c r="I38" s="50">
        <v>1</v>
      </c>
      <c r="J38" s="51">
        <f t="shared" si="3"/>
        <v>1</v>
      </c>
      <c r="K38" s="52">
        <v>0</v>
      </c>
      <c r="L38" s="53">
        <v>0</v>
      </c>
      <c r="M38" s="54">
        <f t="shared" si="4"/>
        <v>0</v>
      </c>
      <c r="N38" s="55">
        <v>0</v>
      </c>
      <c r="O38" s="56">
        <v>1</v>
      </c>
      <c r="P38" s="57">
        <f t="shared" si="5"/>
        <v>0</v>
      </c>
      <c r="Q38" s="58">
        <v>0</v>
      </c>
      <c r="R38" s="59">
        <v>1</v>
      </c>
      <c r="S38" s="60">
        <f t="shared" si="7"/>
        <v>0.95920196662437274</v>
      </c>
      <c r="T38" s="61">
        <v>1.49026122115426E-2</v>
      </c>
      <c r="U38" s="62">
        <v>2.5895421164084702E-2</v>
      </c>
      <c r="V38" s="60">
        <v>0.92991825746207546</v>
      </c>
      <c r="W38" s="62">
        <v>7.0081742537924596E-2</v>
      </c>
      <c r="X38" s="63">
        <v>0</v>
      </c>
      <c r="Y38" s="64">
        <v>0</v>
      </c>
      <c r="Z38" s="65">
        <v>2.79038395251331E-3</v>
      </c>
      <c r="AA38" s="46">
        <v>3.1465910487890002E-5</v>
      </c>
      <c r="AB38" s="66" t="s">
        <v>15</v>
      </c>
      <c r="AC38" s="67" t="s">
        <v>21</v>
      </c>
      <c r="AD38" s="68" t="s">
        <v>21</v>
      </c>
      <c r="AE38" s="90" t="str">
        <f t="shared" si="1"/>
        <v>Least Preferable</v>
      </c>
      <c r="AF38" s="91" t="str">
        <f t="shared" si="2"/>
        <v>Yes</v>
      </c>
      <c r="AG38" s="98" t="s">
        <v>15</v>
      </c>
      <c r="AH38" s="98" t="s">
        <v>21</v>
      </c>
      <c r="AI38" s="128" t="s">
        <v>83</v>
      </c>
      <c r="AJ38" s="139" t="s">
        <v>21</v>
      </c>
      <c r="AK38" s="98" t="s">
        <v>84</v>
      </c>
      <c r="AL38" s="98" t="s">
        <v>21</v>
      </c>
      <c r="AM38" s="126" t="s">
        <v>85</v>
      </c>
      <c r="AN38" s="134"/>
    </row>
    <row r="39" spans="1:40" ht="39.950000000000003" customHeight="1">
      <c r="A39" s="156" t="s">
        <v>148</v>
      </c>
      <c r="B39" s="150" t="s">
        <v>149</v>
      </c>
      <c r="C39" s="27" t="s">
        <v>124</v>
      </c>
      <c r="D39" s="151">
        <v>4.0199999999999996</v>
      </c>
      <c r="E39" s="28">
        <f t="shared" si="6"/>
        <v>0</v>
      </c>
      <c r="F39" s="29">
        <v>0</v>
      </c>
      <c r="G39" s="30">
        <v>100</v>
      </c>
      <c r="H39" s="28">
        <f t="shared" si="0"/>
        <v>0</v>
      </c>
      <c r="I39" s="50">
        <v>1</v>
      </c>
      <c r="J39" s="51">
        <f t="shared" si="3"/>
        <v>1</v>
      </c>
      <c r="K39" s="52">
        <v>0</v>
      </c>
      <c r="L39" s="53">
        <v>0</v>
      </c>
      <c r="M39" s="54">
        <f t="shared" si="4"/>
        <v>0</v>
      </c>
      <c r="N39" s="55">
        <v>0</v>
      </c>
      <c r="O39" s="56">
        <v>1</v>
      </c>
      <c r="P39" s="57">
        <f t="shared" si="5"/>
        <v>0</v>
      </c>
      <c r="Q39" s="58">
        <v>0</v>
      </c>
      <c r="R39" s="59">
        <v>1</v>
      </c>
      <c r="S39" s="60">
        <f t="shared" si="7"/>
        <v>0.8551553497012756</v>
      </c>
      <c r="T39" s="61">
        <v>8.2998533767724703E-2</v>
      </c>
      <c r="U39" s="62">
        <v>6.1846116530999702E-2</v>
      </c>
      <c r="V39" s="60">
        <v>0.53457797181151268</v>
      </c>
      <c r="W39" s="62">
        <v>0.46542202818848738</v>
      </c>
      <c r="X39" s="63">
        <v>0</v>
      </c>
      <c r="Y39" s="64">
        <v>0</v>
      </c>
      <c r="Z39" s="65">
        <v>0</v>
      </c>
      <c r="AA39" s="46">
        <v>0</v>
      </c>
      <c r="AB39" s="66" t="s">
        <v>15</v>
      </c>
      <c r="AC39" s="67" t="s">
        <v>21</v>
      </c>
      <c r="AD39" s="68" t="s">
        <v>21</v>
      </c>
      <c r="AE39" s="90" t="str">
        <f t="shared" si="1"/>
        <v>Least Preferable</v>
      </c>
      <c r="AF39" s="91" t="str">
        <f t="shared" si="2"/>
        <v>Yes</v>
      </c>
      <c r="AG39" s="98" t="s">
        <v>15</v>
      </c>
      <c r="AH39" s="98" t="s">
        <v>83</v>
      </c>
      <c r="AI39" s="128" t="s">
        <v>83</v>
      </c>
      <c r="AJ39" s="139" t="s">
        <v>21</v>
      </c>
      <c r="AK39" s="98" t="s">
        <v>84</v>
      </c>
      <c r="AL39" s="98" t="s">
        <v>21</v>
      </c>
      <c r="AM39" s="126" t="s">
        <v>85</v>
      </c>
      <c r="AN39" s="134"/>
    </row>
    <row r="40" spans="1:40" ht="39.950000000000003" customHeight="1">
      <c r="A40" s="156" t="s">
        <v>150</v>
      </c>
      <c r="B40" s="150" t="s">
        <v>151</v>
      </c>
      <c r="C40" s="27" t="s">
        <v>124</v>
      </c>
      <c r="D40" s="151">
        <v>10.56</v>
      </c>
      <c r="E40" s="28">
        <f t="shared" si="6"/>
        <v>7.2144246132666012E-10</v>
      </c>
      <c r="F40" s="29">
        <v>7.57098805729456</v>
      </c>
      <c r="G40" s="30">
        <v>92.429011941984001</v>
      </c>
      <c r="H40" s="28">
        <f t="shared" si="0"/>
        <v>2.6638602435014036E-8</v>
      </c>
      <c r="I40" s="50">
        <v>0.99999999973361398</v>
      </c>
      <c r="J40" s="51">
        <f t="shared" si="3"/>
        <v>1</v>
      </c>
      <c r="K40" s="52">
        <v>0</v>
      </c>
      <c r="L40" s="53">
        <v>0</v>
      </c>
      <c r="M40" s="54">
        <f t="shared" si="4"/>
        <v>2.6638602435014036E-10</v>
      </c>
      <c r="N40" s="55">
        <v>0</v>
      </c>
      <c r="O40" s="56">
        <v>0.99999999973361398</v>
      </c>
      <c r="P40" s="57">
        <f t="shared" si="5"/>
        <v>2.6638602435014036E-10</v>
      </c>
      <c r="Q40" s="58">
        <v>0</v>
      </c>
      <c r="R40" s="59">
        <v>0.99999999973361398</v>
      </c>
      <c r="S40" s="60">
        <f t="shared" si="7"/>
        <v>0.81043994469488823</v>
      </c>
      <c r="T40" s="61">
        <v>7.2749669467028794E-2</v>
      </c>
      <c r="U40" s="62">
        <v>0.11681038583808301</v>
      </c>
      <c r="V40" s="60">
        <v>0.40886714459481421</v>
      </c>
      <c r="W40" s="62">
        <v>0.59113285540518579</v>
      </c>
      <c r="X40" s="63">
        <v>0</v>
      </c>
      <c r="Y40" s="64">
        <v>0</v>
      </c>
      <c r="Z40" s="65">
        <v>1.6894108695389301E-3</v>
      </c>
      <c r="AA40" s="46">
        <v>6.3516300357640003E-4</v>
      </c>
      <c r="AB40" s="66" t="s">
        <v>21</v>
      </c>
      <c r="AC40" s="67" t="s">
        <v>21</v>
      </c>
      <c r="AD40" s="68" t="s">
        <v>21</v>
      </c>
      <c r="AE40" s="90" t="str">
        <f t="shared" si="1"/>
        <v>Least Preferable</v>
      </c>
      <c r="AF40" s="91" t="str">
        <f t="shared" si="2"/>
        <v>Yes</v>
      </c>
      <c r="AG40" s="98" t="s">
        <v>15</v>
      </c>
      <c r="AH40" s="98" t="s">
        <v>21</v>
      </c>
      <c r="AI40" s="128" t="s">
        <v>83</v>
      </c>
      <c r="AJ40" s="139" t="s">
        <v>21</v>
      </c>
      <c r="AK40" s="98" t="s">
        <v>84</v>
      </c>
      <c r="AL40" s="98" t="s">
        <v>21</v>
      </c>
      <c r="AM40" s="126" t="s">
        <v>85</v>
      </c>
      <c r="AN40" s="134"/>
    </row>
    <row r="41" spans="1:40" ht="39.950000000000003" customHeight="1">
      <c r="A41" s="156" t="s">
        <v>152</v>
      </c>
      <c r="B41" s="150" t="s">
        <v>153</v>
      </c>
      <c r="C41" s="27" t="s">
        <v>124</v>
      </c>
      <c r="D41" s="151">
        <v>0.37</v>
      </c>
      <c r="E41" s="28">
        <f t="shared" si="6"/>
        <v>0</v>
      </c>
      <c r="F41" s="29">
        <v>0</v>
      </c>
      <c r="G41" s="30">
        <v>100</v>
      </c>
      <c r="H41" s="28">
        <f t="shared" si="0"/>
        <v>0</v>
      </c>
      <c r="I41" s="50">
        <v>1</v>
      </c>
      <c r="J41" s="51">
        <f t="shared" si="3"/>
        <v>1</v>
      </c>
      <c r="K41" s="52">
        <v>0</v>
      </c>
      <c r="L41" s="53">
        <v>0</v>
      </c>
      <c r="M41" s="54">
        <f t="shared" si="4"/>
        <v>0</v>
      </c>
      <c r="N41" s="55">
        <v>0</v>
      </c>
      <c r="O41" s="56">
        <v>1</v>
      </c>
      <c r="P41" s="57">
        <f t="shared" si="5"/>
        <v>0</v>
      </c>
      <c r="Q41" s="58">
        <v>0</v>
      </c>
      <c r="R41" s="59">
        <v>1</v>
      </c>
      <c r="S41" s="60">
        <f t="shared" si="7"/>
        <v>0.90043229040113781</v>
      </c>
      <c r="T41" s="61">
        <v>4.67747698923291E-2</v>
      </c>
      <c r="U41" s="62">
        <v>5.27929397065331E-2</v>
      </c>
      <c r="V41" s="60">
        <v>0.85671571900581944</v>
      </c>
      <c r="W41" s="62">
        <v>0.14328428099418061</v>
      </c>
      <c r="X41" s="63">
        <v>0</v>
      </c>
      <c r="Y41" s="64">
        <v>0</v>
      </c>
      <c r="Z41" s="65">
        <v>0</v>
      </c>
      <c r="AA41" s="46">
        <v>0</v>
      </c>
      <c r="AB41" s="66" t="s">
        <v>15</v>
      </c>
      <c r="AC41" s="67" t="s">
        <v>21</v>
      </c>
      <c r="AD41" s="68" t="s">
        <v>21</v>
      </c>
      <c r="AE41" s="90" t="str">
        <f t="shared" si="1"/>
        <v>Least Preferable</v>
      </c>
      <c r="AF41" s="91" t="str">
        <f t="shared" si="2"/>
        <v>Yes</v>
      </c>
      <c r="AG41" s="98" t="s">
        <v>15</v>
      </c>
      <c r="AH41" s="98" t="s">
        <v>83</v>
      </c>
      <c r="AI41" s="128" t="s">
        <v>83</v>
      </c>
      <c r="AJ41" s="139" t="s">
        <v>21</v>
      </c>
      <c r="AK41" s="98" t="s">
        <v>84</v>
      </c>
      <c r="AL41" s="98" t="s">
        <v>21</v>
      </c>
      <c r="AM41" s="126" t="s">
        <v>85</v>
      </c>
      <c r="AN41" s="134"/>
    </row>
    <row r="42" spans="1:40" ht="39.950000000000003" customHeight="1">
      <c r="A42" s="156" t="s">
        <v>154</v>
      </c>
      <c r="B42" s="150" t="s">
        <v>155</v>
      </c>
      <c r="C42" s="27" t="s">
        <v>124</v>
      </c>
      <c r="D42" s="151">
        <v>1.52</v>
      </c>
      <c r="E42" s="28">
        <f t="shared" si="6"/>
        <v>100</v>
      </c>
      <c r="F42" s="29">
        <v>0</v>
      </c>
      <c r="G42" s="30">
        <v>0</v>
      </c>
      <c r="H42" s="28">
        <f t="shared" ref="H42:H73" si="8">(1-I42)*100</f>
        <v>100</v>
      </c>
      <c r="I42" s="50">
        <v>0</v>
      </c>
      <c r="J42" s="51">
        <f t="shared" si="3"/>
        <v>1</v>
      </c>
      <c r="K42" s="52">
        <v>0</v>
      </c>
      <c r="L42" s="53">
        <v>0</v>
      </c>
      <c r="M42" s="54">
        <f t="shared" si="4"/>
        <v>1</v>
      </c>
      <c r="N42" s="55">
        <v>0</v>
      </c>
      <c r="O42" s="56">
        <v>0</v>
      </c>
      <c r="P42" s="57">
        <f t="shared" si="5"/>
        <v>1</v>
      </c>
      <c r="Q42" s="58">
        <v>0</v>
      </c>
      <c r="R42" s="59">
        <v>0</v>
      </c>
      <c r="S42" s="60">
        <f t="shared" si="7"/>
        <v>0.98359466872591905</v>
      </c>
      <c r="T42" s="61">
        <v>1.9207781966123099E-3</v>
      </c>
      <c r="U42" s="62">
        <v>1.44845530774686E-2</v>
      </c>
      <c r="V42" s="60">
        <v>0.95963591126952941</v>
      </c>
      <c r="W42" s="62">
        <v>4.0364088730470607E-2</v>
      </c>
      <c r="X42" s="63">
        <v>0</v>
      </c>
      <c r="Y42" s="64">
        <v>0</v>
      </c>
      <c r="Z42" s="65">
        <v>0</v>
      </c>
      <c r="AA42" s="46">
        <v>0</v>
      </c>
      <c r="AB42" s="66" t="s">
        <v>15</v>
      </c>
      <c r="AC42" s="67" t="s">
        <v>15</v>
      </c>
      <c r="AD42" s="68" t="s">
        <v>21</v>
      </c>
      <c r="AE42" s="93" t="str">
        <f t="shared" ref="AE42:AE73" si="9">IF(AND(I42=0%,L42=0%,R42=0%,W42=0%),"Most Preferable",IF(OR(I42&gt;20%,L42&gt;20%,R42&gt;20%,W42&gt;20%),"Least Preferable","Less Preferable"))</f>
        <v>Less Preferable</v>
      </c>
      <c r="AF42" s="94" t="str">
        <f t="shared" ref="AF42:AF73" si="10">IF(OR(I42&gt;20%,L42&gt;20%,R42&gt;20%,W42&gt;20%),"Yes","No")</f>
        <v>No</v>
      </c>
      <c r="AG42" s="98" t="s">
        <v>15</v>
      </c>
      <c r="AH42" s="98" t="s">
        <v>83</v>
      </c>
      <c r="AI42" s="128" t="s">
        <v>83</v>
      </c>
      <c r="AJ42" s="139" t="s">
        <v>83</v>
      </c>
      <c r="AK42" s="98" t="s">
        <v>83</v>
      </c>
      <c r="AL42" s="98" t="s">
        <v>83</v>
      </c>
      <c r="AM42" s="98" t="s">
        <v>83</v>
      </c>
      <c r="AN42" s="133" t="s">
        <v>88</v>
      </c>
    </row>
    <row r="43" spans="1:40" ht="39.950000000000003" customHeight="1">
      <c r="A43" s="156" t="s">
        <v>156</v>
      </c>
      <c r="B43" s="150" t="s">
        <v>157</v>
      </c>
      <c r="C43" s="27" t="s">
        <v>124</v>
      </c>
      <c r="D43" s="151">
        <v>0.81</v>
      </c>
      <c r="E43" s="28">
        <f t="shared" si="6"/>
        <v>100</v>
      </c>
      <c r="F43" s="29">
        <v>0</v>
      </c>
      <c r="G43" s="30">
        <v>0</v>
      </c>
      <c r="H43" s="28">
        <f t="shared" si="8"/>
        <v>100</v>
      </c>
      <c r="I43" s="50">
        <v>0</v>
      </c>
      <c r="J43" s="51">
        <f t="shared" si="3"/>
        <v>1</v>
      </c>
      <c r="K43" s="52">
        <v>0</v>
      </c>
      <c r="L43" s="53">
        <v>0</v>
      </c>
      <c r="M43" s="54">
        <f t="shared" si="4"/>
        <v>1</v>
      </c>
      <c r="N43" s="55">
        <v>0</v>
      </c>
      <c r="O43" s="56">
        <v>0</v>
      </c>
      <c r="P43" s="57">
        <f t="shared" si="5"/>
        <v>1</v>
      </c>
      <c r="Q43" s="58">
        <v>0</v>
      </c>
      <c r="R43" s="59">
        <v>0</v>
      </c>
      <c r="S43" s="60">
        <f t="shared" si="7"/>
        <v>0.79499330584267347</v>
      </c>
      <c r="T43" s="61">
        <v>0.132290073376131</v>
      </c>
      <c r="U43" s="62">
        <v>7.2716620781195604E-2</v>
      </c>
      <c r="V43" s="60">
        <v>0.4436032557816354</v>
      </c>
      <c r="W43" s="62">
        <v>0.5563967442183646</v>
      </c>
      <c r="X43" s="63">
        <v>0</v>
      </c>
      <c r="Y43" s="64">
        <v>0</v>
      </c>
      <c r="Z43" s="65">
        <v>0</v>
      </c>
      <c r="AA43" s="46">
        <v>0</v>
      </c>
      <c r="AB43" s="66" t="s">
        <v>15</v>
      </c>
      <c r="AC43" s="67" t="s">
        <v>15</v>
      </c>
      <c r="AD43" s="68" t="s">
        <v>15</v>
      </c>
      <c r="AE43" s="90" t="str">
        <f t="shared" si="9"/>
        <v>Least Preferable</v>
      </c>
      <c r="AF43" s="91" t="str">
        <f t="shared" si="10"/>
        <v>Yes</v>
      </c>
      <c r="AG43" s="98" t="s">
        <v>21</v>
      </c>
      <c r="AH43" s="98" t="s">
        <v>83</v>
      </c>
      <c r="AI43" s="128" t="s">
        <v>83</v>
      </c>
      <c r="AJ43" s="139" t="s">
        <v>83</v>
      </c>
      <c r="AK43" s="98" t="s">
        <v>83</v>
      </c>
      <c r="AL43" s="98" t="s">
        <v>83</v>
      </c>
      <c r="AM43" s="98" t="s">
        <v>15</v>
      </c>
      <c r="AN43" s="133" t="s">
        <v>88</v>
      </c>
    </row>
    <row r="44" spans="1:40" ht="39.950000000000003" customHeight="1">
      <c r="A44" s="156" t="s">
        <v>158</v>
      </c>
      <c r="B44" s="150" t="s">
        <v>159</v>
      </c>
      <c r="C44" s="27" t="s">
        <v>124</v>
      </c>
      <c r="D44" s="151">
        <v>0.46</v>
      </c>
      <c r="E44" s="28">
        <f t="shared" si="6"/>
        <v>100</v>
      </c>
      <c r="F44" s="29">
        <v>0</v>
      </c>
      <c r="G44" s="30">
        <v>0</v>
      </c>
      <c r="H44" s="28">
        <f t="shared" si="8"/>
        <v>100</v>
      </c>
      <c r="I44" s="50">
        <v>0</v>
      </c>
      <c r="J44" s="51">
        <f t="shared" si="3"/>
        <v>1</v>
      </c>
      <c r="K44" s="52">
        <v>0</v>
      </c>
      <c r="L44" s="53">
        <v>0</v>
      </c>
      <c r="M44" s="54">
        <f t="shared" si="4"/>
        <v>1</v>
      </c>
      <c r="N44" s="55">
        <v>0</v>
      </c>
      <c r="O44" s="56">
        <v>0</v>
      </c>
      <c r="P44" s="57">
        <f t="shared" si="5"/>
        <v>1</v>
      </c>
      <c r="Q44" s="58">
        <v>0</v>
      </c>
      <c r="R44" s="59">
        <v>0</v>
      </c>
      <c r="S44" s="60">
        <f t="shared" si="7"/>
        <v>0.99999896025969937</v>
      </c>
      <c r="T44" s="61">
        <v>1.03974030059E-6</v>
      </c>
      <c r="U44" s="62">
        <v>0</v>
      </c>
      <c r="V44" s="60">
        <v>0.92743118077040976</v>
      </c>
      <c r="W44" s="62">
        <v>7.2568819229590284E-2</v>
      </c>
      <c r="X44" s="63">
        <v>0</v>
      </c>
      <c r="Y44" s="64">
        <v>0</v>
      </c>
      <c r="Z44" s="65">
        <v>0</v>
      </c>
      <c r="AA44" s="46">
        <v>0</v>
      </c>
      <c r="AB44" s="66" t="s">
        <v>15</v>
      </c>
      <c r="AC44" s="67" t="s">
        <v>15</v>
      </c>
      <c r="AD44" s="68" t="s">
        <v>15</v>
      </c>
      <c r="AE44" s="93" t="str">
        <f t="shared" si="9"/>
        <v>Less Preferable</v>
      </c>
      <c r="AF44" s="94" t="str">
        <f t="shared" si="10"/>
        <v>No</v>
      </c>
      <c r="AG44" s="98" t="s">
        <v>15</v>
      </c>
      <c r="AH44" s="98" t="s">
        <v>83</v>
      </c>
      <c r="AI44" s="128" t="s">
        <v>83</v>
      </c>
      <c r="AJ44" s="139" t="s">
        <v>83</v>
      </c>
      <c r="AK44" s="98" t="s">
        <v>83</v>
      </c>
      <c r="AL44" s="98" t="s">
        <v>83</v>
      </c>
      <c r="AM44" s="98" t="s">
        <v>83</v>
      </c>
      <c r="AN44" s="133" t="s">
        <v>88</v>
      </c>
    </row>
    <row r="45" spans="1:40" ht="39.950000000000003" customHeight="1">
      <c r="A45" s="156" t="s">
        <v>160</v>
      </c>
      <c r="B45" s="150" t="s">
        <v>161</v>
      </c>
      <c r="C45" s="27" t="s">
        <v>124</v>
      </c>
      <c r="D45" s="151">
        <v>0.25</v>
      </c>
      <c r="E45" s="28">
        <f t="shared" si="6"/>
        <v>100</v>
      </c>
      <c r="F45" s="29">
        <v>0</v>
      </c>
      <c r="G45" s="30">
        <v>0</v>
      </c>
      <c r="H45" s="28">
        <f t="shared" si="8"/>
        <v>100</v>
      </c>
      <c r="I45" s="50">
        <v>0</v>
      </c>
      <c r="J45" s="51">
        <f t="shared" si="3"/>
        <v>1</v>
      </c>
      <c r="K45" s="52">
        <v>0</v>
      </c>
      <c r="L45" s="53">
        <v>0</v>
      </c>
      <c r="M45" s="54">
        <f t="shared" si="4"/>
        <v>1</v>
      </c>
      <c r="N45" s="55">
        <v>0</v>
      </c>
      <c r="O45" s="56">
        <v>0</v>
      </c>
      <c r="P45" s="57">
        <f t="shared" si="5"/>
        <v>1</v>
      </c>
      <c r="Q45" s="58">
        <v>0</v>
      </c>
      <c r="R45" s="59">
        <v>0</v>
      </c>
      <c r="S45" s="60">
        <f t="shared" si="7"/>
        <v>0.99992402254110868</v>
      </c>
      <c r="T45" s="61">
        <v>7.5977458891280004E-5</v>
      </c>
      <c r="U45" s="62">
        <v>0</v>
      </c>
      <c r="V45" s="60">
        <v>0.98078174643971616</v>
      </c>
      <c r="W45" s="62">
        <v>1.9218253560283879E-2</v>
      </c>
      <c r="X45" s="63">
        <v>0</v>
      </c>
      <c r="Y45" s="64">
        <v>0</v>
      </c>
      <c r="Z45" s="65">
        <v>0</v>
      </c>
      <c r="AA45" s="46">
        <v>0</v>
      </c>
      <c r="AB45" s="66" t="s">
        <v>15</v>
      </c>
      <c r="AC45" s="67" t="s">
        <v>15</v>
      </c>
      <c r="AD45" s="68" t="s">
        <v>15</v>
      </c>
      <c r="AE45" s="93" t="str">
        <f t="shared" si="9"/>
        <v>Less Preferable</v>
      </c>
      <c r="AF45" s="94" t="str">
        <f t="shared" si="10"/>
        <v>No</v>
      </c>
      <c r="AG45" s="98" t="s">
        <v>21</v>
      </c>
      <c r="AH45" s="98" t="s">
        <v>83</v>
      </c>
      <c r="AI45" s="128" t="s">
        <v>83</v>
      </c>
      <c r="AJ45" s="139" t="s">
        <v>83</v>
      </c>
      <c r="AK45" s="98" t="s">
        <v>83</v>
      </c>
      <c r="AL45" s="98" t="s">
        <v>83</v>
      </c>
      <c r="AM45" s="98" t="s">
        <v>83</v>
      </c>
      <c r="AN45" s="133" t="s">
        <v>88</v>
      </c>
    </row>
    <row r="46" spans="1:40" ht="39.950000000000003" customHeight="1">
      <c r="A46" s="156" t="s">
        <v>162</v>
      </c>
      <c r="B46" s="150" t="s">
        <v>163</v>
      </c>
      <c r="C46" s="27" t="s">
        <v>124</v>
      </c>
      <c r="D46" s="151">
        <v>0.49</v>
      </c>
      <c r="E46" s="28">
        <f t="shared" si="6"/>
        <v>100</v>
      </c>
      <c r="F46" s="29">
        <v>0</v>
      </c>
      <c r="G46" s="30">
        <v>0</v>
      </c>
      <c r="H46" s="28">
        <f t="shared" si="8"/>
        <v>100</v>
      </c>
      <c r="I46" s="50">
        <v>0</v>
      </c>
      <c r="J46" s="51">
        <f t="shared" si="3"/>
        <v>1</v>
      </c>
      <c r="K46" s="52">
        <v>0</v>
      </c>
      <c r="L46" s="53">
        <v>0</v>
      </c>
      <c r="M46" s="54">
        <f t="shared" si="4"/>
        <v>1</v>
      </c>
      <c r="N46" s="55">
        <v>0</v>
      </c>
      <c r="O46" s="56">
        <v>0</v>
      </c>
      <c r="P46" s="57">
        <f t="shared" si="5"/>
        <v>1</v>
      </c>
      <c r="Q46" s="58">
        <v>0</v>
      </c>
      <c r="R46" s="59">
        <v>0</v>
      </c>
      <c r="S46" s="60">
        <f t="shared" si="7"/>
        <v>0.60346398948151569</v>
      </c>
      <c r="T46" s="61">
        <v>5.6366147251665201E-2</v>
      </c>
      <c r="U46" s="62">
        <v>0.34016986326681903</v>
      </c>
      <c r="V46" s="60">
        <v>0.51736191014797894</v>
      </c>
      <c r="W46" s="62">
        <v>0.48263808985202106</v>
      </c>
      <c r="X46" s="63">
        <v>0.33432713693235899</v>
      </c>
      <c r="Y46" s="64">
        <v>0</v>
      </c>
      <c r="Z46" s="65">
        <v>0</v>
      </c>
      <c r="AA46" s="46">
        <v>0</v>
      </c>
      <c r="AB46" s="66" t="s">
        <v>15</v>
      </c>
      <c r="AC46" s="67" t="s">
        <v>15</v>
      </c>
      <c r="AD46" s="68" t="s">
        <v>15</v>
      </c>
      <c r="AE46" s="90" t="str">
        <f t="shared" si="9"/>
        <v>Least Preferable</v>
      </c>
      <c r="AF46" s="91" t="str">
        <f t="shared" si="10"/>
        <v>Yes</v>
      </c>
      <c r="AG46" s="98" t="s">
        <v>15</v>
      </c>
      <c r="AH46" s="98" t="s">
        <v>83</v>
      </c>
      <c r="AI46" s="128" t="s">
        <v>21</v>
      </c>
      <c r="AJ46" s="139" t="s">
        <v>83</v>
      </c>
      <c r="AK46" s="98" t="s">
        <v>83</v>
      </c>
      <c r="AL46" s="98" t="s">
        <v>83</v>
      </c>
      <c r="AM46" s="98" t="s">
        <v>15</v>
      </c>
      <c r="AN46" s="133" t="s">
        <v>88</v>
      </c>
    </row>
    <row r="47" spans="1:40" ht="39.950000000000003" customHeight="1">
      <c r="A47" s="156" t="s">
        <v>164</v>
      </c>
      <c r="B47" s="150" t="s">
        <v>165</v>
      </c>
      <c r="C47" s="27" t="s">
        <v>124</v>
      </c>
      <c r="D47" s="151">
        <v>1.0900000000000001</v>
      </c>
      <c r="E47" s="28">
        <f t="shared" si="6"/>
        <v>100</v>
      </c>
      <c r="F47" s="29">
        <v>0</v>
      </c>
      <c r="G47" s="30">
        <v>0</v>
      </c>
      <c r="H47" s="28">
        <f t="shared" si="8"/>
        <v>100</v>
      </c>
      <c r="I47" s="50">
        <v>0</v>
      </c>
      <c r="J47" s="51">
        <f t="shared" si="3"/>
        <v>1</v>
      </c>
      <c r="K47" s="52">
        <v>0</v>
      </c>
      <c r="L47" s="53">
        <v>0</v>
      </c>
      <c r="M47" s="54">
        <f t="shared" si="4"/>
        <v>1</v>
      </c>
      <c r="N47" s="55">
        <v>0</v>
      </c>
      <c r="O47" s="56">
        <v>0</v>
      </c>
      <c r="P47" s="57">
        <f t="shared" si="5"/>
        <v>1</v>
      </c>
      <c r="Q47" s="58">
        <v>0</v>
      </c>
      <c r="R47" s="59">
        <v>0</v>
      </c>
      <c r="S47" s="60">
        <f t="shared" si="7"/>
        <v>1</v>
      </c>
      <c r="T47" s="61">
        <v>0</v>
      </c>
      <c r="U47" s="62">
        <v>0</v>
      </c>
      <c r="V47" s="60">
        <v>1</v>
      </c>
      <c r="W47" s="62">
        <v>0</v>
      </c>
      <c r="X47" s="63">
        <v>0</v>
      </c>
      <c r="Y47" s="64">
        <v>0</v>
      </c>
      <c r="Z47" s="65">
        <v>0</v>
      </c>
      <c r="AA47" s="46">
        <v>0</v>
      </c>
      <c r="AB47" s="66" t="s">
        <v>15</v>
      </c>
      <c r="AC47" s="67" t="s">
        <v>15</v>
      </c>
      <c r="AD47" s="68" t="s">
        <v>15</v>
      </c>
      <c r="AE47" s="97" t="str">
        <f t="shared" si="9"/>
        <v>Most Preferable</v>
      </c>
      <c r="AF47" s="94" t="str">
        <f t="shared" si="10"/>
        <v>No</v>
      </c>
      <c r="AG47" s="98" t="s">
        <v>15</v>
      </c>
      <c r="AH47" s="98" t="s">
        <v>83</v>
      </c>
      <c r="AI47" s="128" t="s">
        <v>83</v>
      </c>
      <c r="AJ47" s="139" t="s">
        <v>83</v>
      </c>
      <c r="AK47" s="98" t="s">
        <v>83</v>
      </c>
      <c r="AL47" s="98" t="s">
        <v>83</v>
      </c>
      <c r="AM47" s="98" t="s">
        <v>83</v>
      </c>
      <c r="AN47" s="134"/>
    </row>
    <row r="48" spans="1:40" ht="39.950000000000003" customHeight="1">
      <c r="A48" s="156" t="s">
        <v>166</v>
      </c>
      <c r="B48" s="150" t="s">
        <v>167</v>
      </c>
      <c r="C48" s="27" t="s">
        <v>124</v>
      </c>
      <c r="D48" s="151">
        <v>0.33</v>
      </c>
      <c r="E48" s="28">
        <f t="shared" si="6"/>
        <v>100</v>
      </c>
      <c r="F48" s="29">
        <v>0</v>
      </c>
      <c r="G48" s="30">
        <v>0</v>
      </c>
      <c r="H48" s="28">
        <f t="shared" si="8"/>
        <v>100</v>
      </c>
      <c r="I48" s="50">
        <v>0</v>
      </c>
      <c r="J48" s="51">
        <f t="shared" si="3"/>
        <v>1</v>
      </c>
      <c r="K48" s="52">
        <v>0</v>
      </c>
      <c r="L48" s="53">
        <v>0</v>
      </c>
      <c r="M48" s="54">
        <f t="shared" si="4"/>
        <v>1</v>
      </c>
      <c r="N48" s="55">
        <v>0</v>
      </c>
      <c r="O48" s="56">
        <v>0</v>
      </c>
      <c r="P48" s="57">
        <f t="shared" si="5"/>
        <v>1</v>
      </c>
      <c r="Q48" s="58">
        <v>0</v>
      </c>
      <c r="R48" s="59">
        <v>0</v>
      </c>
      <c r="S48" s="60">
        <f t="shared" si="7"/>
        <v>1</v>
      </c>
      <c r="T48" s="61">
        <v>0</v>
      </c>
      <c r="U48" s="62">
        <v>0</v>
      </c>
      <c r="V48" s="60">
        <v>1</v>
      </c>
      <c r="W48" s="62">
        <v>0</v>
      </c>
      <c r="X48" s="63">
        <v>1</v>
      </c>
      <c r="Y48" s="64">
        <v>0</v>
      </c>
      <c r="Z48" s="65">
        <v>0</v>
      </c>
      <c r="AA48" s="46">
        <v>0</v>
      </c>
      <c r="AB48" s="66" t="s">
        <v>15</v>
      </c>
      <c r="AC48" s="67" t="s">
        <v>15</v>
      </c>
      <c r="AD48" s="68" t="s">
        <v>15</v>
      </c>
      <c r="AE48" s="97" t="str">
        <f t="shared" si="9"/>
        <v>Most Preferable</v>
      </c>
      <c r="AF48" s="94" t="str">
        <f t="shared" si="10"/>
        <v>No</v>
      </c>
      <c r="AG48" s="98" t="s">
        <v>15</v>
      </c>
      <c r="AH48" s="98" t="s">
        <v>83</v>
      </c>
      <c r="AI48" s="128" t="s">
        <v>21</v>
      </c>
      <c r="AJ48" s="139" t="s">
        <v>83</v>
      </c>
      <c r="AK48" s="98" t="s">
        <v>83</v>
      </c>
      <c r="AL48" s="98" t="s">
        <v>83</v>
      </c>
      <c r="AM48" s="98" t="s">
        <v>83</v>
      </c>
      <c r="AN48" s="134"/>
    </row>
    <row r="49" spans="1:40" ht="39.950000000000003" customHeight="1">
      <c r="A49" s="156" t="s">
        <v>168</v>
      </c>
      <c r="B49" s="150" t="s">
        <v>169</v>
      </c>
      <c r="C49" s="27" t="s">
        <v>124</v>
      </c>
      <c r="D49" s="151">
        <v>0.86</v>
      </c>
      <c r="E49" s="28">
        <f t="shared" si="6"/>
        <v>100</v>
      </c>
      <c r="F49" s="29">
        <v>0</v>
      </c>
      <c r="G49" s="30">
        <v>0</v>
      </c>
      <c r="H49" s="28">
        <f t="shared" si="8"/>
        <v>100</v>
      </c>
      <c r="I49" s="50">
        <v>0</v>
      </c>
      <c r="J49" s="51">
        <f t="shared" si="3"/>
        <v>1</v>
      </c>
      <c r="K49" s="52">
        <v>0</v>
      </c>
      <c r="L49" s="53">
        <v>0</v>
      </c>
      <c r="M49" s="54">
        <f t="shared" si="4"/>
        <v>1</v>
      </c>
      <c r="N49" s="55">
        <v>0</v>
      </c>
      <c r="O49" s="56">
        <v>0</v>
      </c>
      <c r="P49" s="57">
        <f t="shared" si="5"/>
        <v>1</v>
      </c>
      <c r="Q49" s="58">
        <v>0</v>
      </c>
      <c r="R49" s="59">
        <v>0</v>
      </c>
      <c r="S49" s="60">
        <f t="shared" si="7"/>
        <v>0.62091577728028702</v>
      </c>
      <c r="T49" s="61">
        <v>0.10326387375118999</v>
      </c>
      <c r="U49" s="62">
        <v>0.27582034896852298</v>
      </c>
      <c r="V49" s="60">
        <v>0.58917752551130209</v>
      </c>
      <c r="W49" s="62">
        <v>0.41082247448869796</v>
      </c>
      <c r="X49" s="63">
        <v>0</v>
      </c>
      <c r="Y49" s="64">
        <v>0</v>
      </c>
      <c r="Z49" s="65">
        <v>0</v>
      </c>
      <c r="AA49" s="46">
        <v>0</v>
      </c>
      <c r="AB49" s="66" t="s">
        <v>15</v>
      </c>
      <c r="AC49" s="67" t="s">
        <v>15</v>
      </c>
      <c r="AD49" s="68" t="s">
        <v>15</v>
      </c>
      <c r="AE49" s="90" t="str">
        <f t="shared" si="9"/>
        <v>Least Preferable</v>
      </c>
      <c r="AF49" s="91" t="str">
        <f t="shared" si="10"/>
        <v>Yes</v>
      </c>
      <c r="AG49" s="98" t="s">
        <v>21</v>
      </c>
      <c r="AH49" s="98" t="s">
        <v>83</v>
      </c>
      <c r="AI49" s="128" t="s">
        <v>83</v>
      </c>
      <c r="AJ49" s="139" t="s">
        <v>83</v>
      </c>
      <c r="AK49" s="98" t="s">
        <v>83</v>
      </c>
      <c r="AL49" s="98" t="s">
        <v>83</v>
      </c>
      <c r="AM49" s="98" t="s">
        <v>15</v>
      </c>
      <c r="AN49" s="133" t="s">
        <v>88</v>
      </c>
    </row>
    <row r="50" spans="1:40" ht="39.950000000000003" customHeight="1">
      <c r="A50" s="156" t="s">
        <v>170</v>
      </c>
      <c r="B50" s="150" t="s">
        <v>171</v>
      </c>
      <c r="C50" s="27" t="s">
        <v>124</v>
      </c>
      <c r="D50" s="151">
        <v>4</v>
      </c>
      <c r="E50" s="28">
        <f t="shared" si="6"/>
        <v>100</v>
      </c>
      <c r="F50" s="29">
        <v>0</v>
      </c>
      <c r="G50" s="30">
        <v>0</v>
      </c>
      <c r="H50" s="28">
        <f t="shared" si="8"/>
        <v>100</v>
      </c>
      <c r="I50" s="50">
        <v>0</v>
      </c>
      <c r="J50" s="51">
        <f t="shared" si="3"/>
        <v>1</v>
      </c>
      <c r="K50" s="52">
        <v>0</v>
      </c>
      <c r="L50" s="53">
        <v>0</v>
      </c>
      <c r="M50" s="54">
        <f t="shared" si="4"/>
        <v>1</v>
      </c>
      <c r="N50" s="55">
        <v>0</v>
      </c>
      <c r="O50" s="56">
        <v>0</v>
      </c>
      <c r="P50" s="57">
        <f t="shared" si="5"/>
        <v>1</v>
      </c>
      <c r="Q50" s="58">
        <v>0</v>
      </c>
      <c r="R50" s="59">
        <v>0</v>
      </c>
      <c r="S50" s="60">
        <f t="shared" si="7"/>
        <v>0.94143362942610398</v>
      </c>
      <c r="T50" s="61">
        <v>2.5016272774767002E-3</v>
      </c>
      <c r="U50" s="62">
        <v>5.6064743296419299E-2</v>
      </c>
      <c r="V50" s="60">
        <v>0.93056843596626515</v>
      </c>
      <c r="W50" s="62">
        <v>6.9431564033734905E-2</v>
      </c>
      <c r="X50" s="63">
        <v>0</v>
      </c>
      <c r="Y50" s="64">
        <v>0</v>
      </c>
      <c r="Z50" s="65">
        <v>0</v>
      </c>
      <c r="AA50" s="46">
        <v>0</v>
      </c>
      <c r="AB50" s="66" t="s">
        <v>15</v>
      </c>
      <c r="AC50" s="67" t="s">
        <v>15</v>
      </c>
      <c r="AD50" s="68" t="s">
        <v>15</v>
      </c>
      <c r="AE50" s="93" t="str">
        <f t="shared" si="9"/>
        <v>Less Preferable</v>
      </c>
      <c r="AF50" s="94" t="str">
        <f t="shared" si="10"/>
        <v>No</v>
      </c>
      <c r="AG50" s="98" t="s">
        <v>21</v>
      </c>
      <c r="AH50" s="98" t="s">
        <v>83</v>
      </c>
      <c r="AI50" s="128" t="s">
        <v>83</v>
      </c>
      <c r="AJ50" s="139" t="s">
        <v>83</v>
      </c>
      <c r="AK50" s="98" t="s">
        <v>83</v>
      </c>
      <c r="AL50" s="98" t="s">
        <v>83</v>
      </c>
      <c r="AM50" s="98" t="s">
        <v>83</v>
      </c>
      <c r="AN50" s="133" t="s">
        <v>88</v>
      </c>
    </row>
    <row r="51" spans="1:40" ht="39.950000000000003" customHeight="1">
      <c r="A51" s="156" t="s">
        <v>172</v>
      </c>
      <c r="B51" s="150" t="s">
        <v>173</v>
      </c>
      <c r="C51" s="27" t="s">
        <v>124</v>
      </c>
      <c r="D51" s="151">
        <v>0.56999999999999995</v>
      </c>
      <c r="E51" s="28">
        <f t="shared" si="6"/>
        <v>100</v>
      </c>
      <c r="F51" s="29">
        <v>0</v>
      </c>
      <c r="G51" s="30">
        <v>0</v>
      </c>
      <c r="H51" s="28">
        <f t="shared" si="8"/>
        <v>100</v>
      </c>
      <c r="I51" s="50">
        <v>0</v>
      </c>
      <c r="J51" s="51">
        <f t="shared" si="3"/>
        <v>1</v>
      </c>
      <c r="K51" s="52">
        <v>0</v>
      </c>
      <c r="L51" s="53">
        <v>0</v>
      </c>
      <c r="M51" s="54">
        <f t="shared" si="4"/>
        <v>1</v>
      </c>
      <c r="N51" s="55">
        <v>0</v>
      </c>
      <c r="O51" s="56">
        <v>0</v>
      </c>
      <c r="P51" s="57">
        <f t="shared" si="5"/>
        <v>1</v>
      </c>
      <c r="Q51" s="58">
        <v>0</v>
      </c>
      <c r="R51" s="59">
        <v>0</v>
      </c>
      <c r="S51" s="60">
        <f t="shared" si="7"/>
        <v>1</v>
      </c>
      <c r="T51" s="61">
        <v>0</v>
      </c>
      <c r="U51" s="62">
        <v>0</v>
      </c>
      <c r="V51" s="60">
        <v>1</v>
      </c>
      <c r="W51" s="62">
        <v>0</v>
      </c>
      <c r="X51" s="63">
        <v>0</v>
      </c>
      <c r="Y51" s="64">
        <v>0</v>
      </c>
      <c r="Z51" s="65">
        <v>0</v>
      </c>
      <c r="AA51" s="46">
        <v>0</v>
      </c>
      <c r="AB51" s="66" t="s">
        <v>15</v>
      </c>
      <c r="AC51" s="67" t="s">
        <v>15</v>
      </c>
      <c r="AD51" s="68" t="s">
        <v>15</v>
      </c>
      <c r="AE51" s="97" t="str">
        <f t="shared" si="9"/>
        <v>Most Preferable</v>
      </c>
      <c r="AF51" s="94" t="str">
        <f t="shared" si="10"/>
        <v>No</v>
      </c>
      <c r="AG51" s="98" t="s">
        <v>21</v>
      </c>
      <c r="AH51" s="98" t="s">
        <v>83</v>
      </c>
      <c r="AI51" s="128" t="s">
        <v>83</v>
      </c>
      <c r="AJ51" s="139" t="s">
        <v>83</v>
      </c>
      <c r="AK51" s="98" t="s">
        <v>83</v>
      </c>
      <c r="AL51" s="98" t="s">
        <v>83</v>
      </c>
      <c r="AM51" s="98" t="s">
        <v>83</v>
      </c>
      <c r="AN51" s="134"/>
    </row>
    <row r="52" spans="1:40" ht="39.950000000000003" customHeight="1">
      <c r="A52" s="156" t="s">
        <v>174</v>
      </c>
      <c r="B52" s="150" t="s">
        <v>175</v>
      </c>
      <c r="C52" s="27" t="s">
        <v>124</v>
      </c>
      <c r="D52" s="151">
        <v>2.39</v>
      </c>
      <c r="E52" s="28">
        <f t="shared" si="6"/>
        <v>100</v>
      </c>
      <c r="F52" s="29">
        <v>0</v>
      </c>
      <c r="G52" s="30">
        <v>0</v>
      </c>
      <c r="H52" s="28">
        <f t="shared" si="8"/>
        <v>100</v>
      </c>
      <c r="I52" s="50">
        <v>0</v>
      </c>
      <c r="J52" s="51">
        <f t="shared" si="3"/>
        <v>1</v>
      </c>
      <c r="K52" s="52">
        <v>0</v>
      </c>
      <c r="L52" s="53">
        <v>0</v>
      </c>
      <c r="M52" s="54">
        <f t="shared" si="4"/>
        <v>1</v>
      </c>
      <c r="N52" s="55">
        <v>0</v>
      </c>
      <c r="O52" s="56">
        <v>0</v>
      </c>
      <c r="P52" s="57">
        <f t="shared" si="5"/>
        <v>1</v>
      </c>
      <c r="Q52" s="58">
        <v>0</v>
      </c>
      <c r="R52" s="59">
        <v>0</v>
      </c>
      <c r="S52" s="60">
        <f t="shared" si="7"/>
        <v>1</v>
      </c>
      <c r="T52" s="61">
        <v>0</v>
      </c>
      <c r="U52" s="62">
        <v>0</v>
      </c>
      <c r="V52" s="60">
        <v>1</v>
      </c>
      <c r="W52" s="62">
        <v>0</v>
      </c>
      <c r="X52" s="63">
        <v>0</v>
      </c>
      <c r="Y52" s="64">
        <v>0</v>
      </c>
      <c r="Z52" s="65">
        <v>0</v>
      </c>
      <c r="AA52" s="46">
        <v>0</v>
      </c>
      <c r="AB52" s="66" t="s">
        <v>15</v>
      </c>
      <c r="AC52" s="67" t="s">
        <v>15</v>
      </c>
      <c r="AD52" s="68" t="s">
        <v>15</v>
      </c>
      <c r="AE52" s="97" t="str">
        <f t="shared" si="9"/>
        <v>Most Preferable</v>
      </c>
      <c r="AF52" s="94" t="str">
        <f t="shared" si="10"/>
        <v>No</v>
      </c>
      <c r="AG52" s="98" t="s">
        <v>21</v>
      </c>
      <c r="AH52" s="98" t="s">
        <v>83</v>
      </c>
      <c r="AI52" s="128" t="s">
        <v>83</v>
      </c>
      <c r="AJ52" s="139" t="s">
        <v>83</v>
      </c>
      <c r="AK52" s="98" t="s">
        <v>83</v>
      </c>
      <c r="AL52" s="98" t="s">
        <v>83</v>
      </c>
      <c r="AM52" s="98" t="s">
        <v>83</v>
      </c>
      <c r="AN52" s="134"/>
    </row>
    <row r="53" spans="1:40" ht="39.950000000000003" customHeight="1">
      <c r="A53" s="156" t="s">
        <v>176</v>
      </c>
      <c r="B53" s="150" t="s">
        <v>177</v>
      </c>
      <c r="C53" s="27" t="s">
        <v>124</v>
      </c>
      <c r="D53" s="151">
        <v>6.64</v>
      </c>
      <c r="E53" s="28">
        <f t="shared" si="6"/>
        <v>93.846460400206723</v>
      </c>
      <c r="F53" s="29">
        <v>1.3074215587323399</v>
      </c>
      <c r="G53" s="30">
        <v>4.8461180410609401</v>
      </c>
      <c r="H53" s="28">
        <f t="shared" si="8"/>
        <v>89.670380067046196</v>
      </c>
      <c r="I53" s="50">
        <v>0.103296199329538</v>
      </c>
      <c r="J53" s="51">
        <f t="shared" si="3"/>
        <v>0.96477363234038815</v>
      </c>
      <c r="K53" s="52">
        <v>9.2451334942916033E-3</v>
      </c>
      <c r="L53" s="53">
        <v>2.5981234165320298E-2</v>
      </c>
      <c r="M53" s="54">
        <f t="shared" si="4"/>
        <v>0.89890427541793394</v>
      </c>
      <c r="N53" s="55">
        <v>1.9067915901225016E-2</v>
      </c>
      <c r="O53" s="56">
        <v>8.2027808680840988E-2</v>
      </c>
      <c r="P53" s="57">
        <f t="shared" si="5"/>
        <v>0.89288324692379595</v>
      </c>
      <c r="Q53" s="58">
        <v>3.0105154845819909E-3</v>
      </c>
      <c r="R53" s="59">
        <v>0.10410623759162201</v>
      </c>
      <c r="S53" s="60">
        <f t="shared" si="7"/>
        <v>0.95311990345106257</v>
      </c>
      <c r="T53" s="61">
        <v>1.30895948521702E-2</v>
      </c>
      <c r="U53" s="62">
        <v>3.37905016967672E-2</v>
      </c>
      <c r="V53" s="60">
        <v>0.92109824225524572</v>
      </c>
      <c r="W53" s="62">
        <v>7.8901757744754303E-2</v>
      </c>
      <c r="X53" s="63">
        <v>0</v>
      </c>
      <c r="Y53" s="64">
        <v>0</v>
      </c>
      <c r="Z53" s="65">
        <v>0</v>
      </c>
      <c r="AA53" s="46">
        <v>0</v>
      </c>
      <c r="AB53" s="66" t="s">
        <v>15</v>
      </c>
      <c r="AC53" s="67" t="s">
        <v>21</v>
      </c>
      <c r="AD53" s="68" t="s">
        <v>21</v>
      </c>
      <c r="AE53" s="93" t="str">
        <f t="shared" si="9"/>
        <v>Less Preferable</v>
      </c>
      <c r="AF53" s="94" t="str">
        <f t="shared" si="10"/>
        <v>No</v>
      </c>
      <c r="AG53" s="98" t="s">
        <v>21</v>
      </c>
      <c r="AH53" s="98" t="s">
        <v>83</v>
      </c>
      <c r="AI53" s="128" t="s">
        <v>83</v>
      </c>
      <c r="AJ53" s="139" t="s">
        <v>83</v>
      </c>
      <c r="AK53" s="98" t="s">
        <v>83</v>
      </c>
      <c r="AL53" s="98" t="s">
        <v>83</v>
      </c>
      <c r="AM53" s="98" t="s">
        <v>83</v>
      </c>
      <c r="AN53" s="141" t="s">
        <v>178</v>
      </c>
    </row>
    <row r="54" spans="1:40" ht="39.950000000000003" customHeight="1">
      <c r="A54" s="156" t="s">
        <v>179</v>
      </c>
      <c r="B54" s="150" t="s">
        <v>180</v>
      </c>
      <c r="C54" s="27" t="s">
        <v>124</v>
      </c>
      <c r="D54" s="151">
        <v>3.77</v>
      </c>
      <c r="E54" s="28">
        <f t="shared" si="6"/>
        <v>96.845196998080553</v>
      </c>
      <c r="F54" s="29">
        <v>0</v>
      </c>
      <c r="G54" s="30">
        <v>3.1548030019194502</v>
      </c>
      <c r="H54" s="28">
        <f t="shared" si="8"/>
        <v>53.548576826483995</v>
      </c>
      <c r="I54" s="50">
        <v>0.46451423173515999</v>
      </c>
      <c r="J54" s="51">
        <f t="shared" si="3"/>
        <v>1</v>
      </c>
      <c r="K54" s="52">
        <v>0</v>
      </c>
      <c r="L54" s="53">
        <v>0</v>
      </c>
      <c r="M54" s="54">
        <f t="shared" si="4"/>
        <v>0.82493358394912197</v>
      </c>
      <c r="N54" s="55">
        <v>9.8353946218956698E-2</v>
      </c>
      <c r="O54" s="56">
        <v>7.6712469831921301E-2</v>
      </c>
      <c r="P54" s="57">
        <f t="shared" si="5"/>
        <v>0.63824280340904704</v>
      </c>
      <c r="Q54" s="58">
        <v>0.12877093275647403</v>
      </c>
      <c r="R54" s="59">
        <v>0.23298626383447898</v>
      </c>
      <c r="S54" s="60">
        <f t="shared" si="7"/>
        <v>0.94636461185251664</v>
      </c>
      <c r="T54" s="61">
        <v>2.7365772722487098E-2</v>
      </c>
      <c r="U54" s="62">
        <v>2.6269615424996302E-2</v>
      </c>
      <c r="V54" s="60">
        <v>0.8574999614304466</v>
      </c>
      <c r="W54" s="62">
        <v>0.1425000385695534</v>
      </c>
      <c r="X54" s="63">
        <v>0</v>
      </c>
      <c r="Y54" s="64">
        <v>0</v>
      </c>
      <c r="Z54" s="65">
        <v>0</v>
      </c>
      <c r="AA54" s="46">
        <v>0</v>
      </c>
      <c r="AB54" s="66" t="s">
        <v>21</v>
      </c>
      <c r="AC54" s="67" t="s">
        <v>21</v>
      </c>
      <c r="AD54" s="68" t="s">
        <v>21</v>
      </c>
      <c r="AE54" s="90" t="str">
        <f t="shared" si="9"/>
        <v>Least Preferable</v>
      </c>
      <c r="AF54" s="91" t="str">
        <f t="shared" si="10"/>
        <v>Yes</v>
      </c>
      <c r="AG54" s="98" t="s">
        <v>15</v>
      </c>
      <c r="AH54" s="98" t="s">
        <v>83</v>
      </c>
      <c r="AI54" s="128" t="s">
        <v>83</v>
      </c>
      <c r="AJ54" s="139" t="s">
        <v>21</v>
      </c>
      <c r="AK54" s="98" t="s">
        <v>84</v>
      </c>
      <c r="AL54" s="98" t="s">
        <v>15</v>
      </c>
      <c r="AM54" s="98" t="s">
        <v>15</v>
      </c>
      <c r="AN54" s="134"/>
    </row>
    <row r="55" spans="1:40" ht="39.950000000000003" customHeight="1">
      <c r="A55" s="156" t="s">
        <v>181</v>
      </c>
      <c r="B55" s="150" t="s">
        <v>182</v>
      </c>
      <c r="C55" s="27" t="s">
        <v>124</v>
      </c>
      <c r="D55" s="151">
        <v>0.68</v>
      </c>
      <c r="E55" s="28">
        <f t="shared" si="6"/>
        <v>100</v>
      </c>
      <c r="F55" s="29">
        <v>0</v>
      </c>
      <c r="G55" s="30">
        <v>0</v>
      </c>
      <c r="H55" s="28">
        <f t="shared" si="8"/>
        <v>100</v>
      </c>
      <c r="I55" s="50">
        <v>0</v>
      </c>
      <c r="J55" s="51">
        <f t="shared" si="3"/>
        <v>1</v>
      </c>
      <c r="K55" s="52">
        <v>0</v>
      </c>
      <c r="L55" s="53">
        <v>0</v>
      </c>
      <c r="M55" s="54">
        <f t="shared" si="4"/>
        <v>1</v>
      </c>
      <c r="N55" s="55">
        <v>0</v>
      </c>
      <c r="O55" s="56">
        <v>0</v>
      </c>
      <c r="P55" s="57">
        <f t="shared" si="5"/>
        <v>1</v>
      </c>
      <c r="Q55" s="58">
        <v>0</v>
      </c>
      <c r="R55" s="59">
        <v>0</v>
      </c>
      <c r="S55" s="60">
        <f t="shared" si="7"/>
        <v>0.98810815960936371</v>
      </c>
      <c r="T55" s="61">
        <v>1.1891840390636298E-2</v>
      </c>
      <c r="U55" s="62">
        <v>0</v>
      </c>
      <c r="V55" s="60">
        <v>0.97737671100526979</v>
      </c>
      <c r="W55" s="62">
        <v>2.2623288994730199E-2</v>
      </c>
      <c r="X55" s="63">
        <v>0</v>
      </c>
      <c r="Y55" s="64">
        <v>0</v>
      </c>
      <c r="Z55" s="65">
        <v>0</v>
      </c>
      <c r="AA55" s="46">
        <v>0</v>
      </c>
      <c r="AB55" s="66" t="s">
        <v>15</v>
      </c>
      <c r="AC55" s="67" t="s">
        <v>15</v>
      </c>
      <c r="AD55" s="68" t="s">
        <v>15</v>
      </c>
      <c r="AE55" s="93" t="str">
        <f t="shared" si="9"/>
        <v>Less Preferable</v>
      </c>
      <c r="AF55" s="94" t="str">
        <f t="shared" si="10"/>
        <v>No</v>
      </c>
      <c r="AG55" s="98" t="s">
        <v>21</v>
      </c>
      <c r="AH55" s="98" t="s">
        <v>83</v>
      </c>
      <c r="AI55" s="128" t="s">
        <v>83</v>
      </c>
      <c r="AJ55" s="139" t="s">
        <v>83</v>
      </c>
      <c r="AK55" s="98" t="s">
        <v>83</v>
      </c>
      <c r="AL55" s="98" t="s">
        <v>83</v>
      </c>
      <c r="AM55" s="98" t="s">
        <v>83</v>
      </c>
      <c r="AN55" s="133" t="s">
        <v>88</v>
      </c>
    </row>
    <row r="56" spans="1:40" ht="39.950000000000003" customHeight="1">
      <c r="A56" s="156" t="s">
        <v>183</v>
      </c>
      <c r="B56" s="150" t="s">
        <v>184</v>
      </c>
      <c r="C56" s="27" t="s">
        <v>124</v>
      </c>
      <c r="D56" s="151">
        <v>7.0000000000000007E-2</v>
      </c>
      <c r="E56" s="28">
        <f t="shared" si="6"/>
        <v>100</v>
      </c>
      <c r="F56" s="29">
        <v>0</v>
      </c>
      <c r="G56" s="30">
        <v>0</v>
      </c>
      <c r="H56" s="28">
        <f t="shared" si="8"/>
        <v>100</v>
      </c>
      <c r="I56" s="50">
        <v>0</v>
      </c>
      <c r="J56" s="51">
        <f t="shared" si="3"/>
        <v>1</v>
      </c>
      <c r="K56" s="52">
        <v>0</v>
      </c>
      <c r="L56" s="53">
        <v>0</v>
      </c>
      <c r="M56" s="54">
        <f t="shared" si="4"/>
        <v>1</v>
      </c>
      <c r="N56" s="55">
        <v>0</v>
      </c>
      <c r="O56" s="56">
        <v>0</v>
      </c>
      <c r="P56" s="57">
        <f t="shared" si="5"/>
        <v>1</v>
      </c>
      <c r="Q56" s="58">
        <v>0</v>
      </c>
      <c r="R56" s="59">
        <v>0</v>
      </c>
      <c r="S56" s="60">
        <f t="shared" si="7"/>
        <v>0.99297210080122422</v>
      </c>
      <c r="T56" s="61">
        <v>0</v>
      </c>
      <c r="U56" s="62">
        <v>7.0278991987758098E-3</v>
      </c>
      <c r="V56" s="60">
        <v>0.97290077186304047</v>
      </c>
      <c r="W56" s="62">
        <v>2.7099228136959509E-2</v>
      </c>
      <c r="X56" s="63">
        <v>0</v>
      </c>
      <c r="Y56" s="64">
        <v>0</v>
      </c>
      <c r="Z56" s="65">
        <v>0</v>
      </c>
      <c r="AA56" s="46">
        <v>0</v>
      </c>
      <c r="AB56" s="66" t="s">
        <v>15</v>
      </c>
      <c r="AC56" s="67" t="s">
        <v>15</v>
      </c>
      <c r="AD56" s="68" t="s">
        <v>15</v>
      </c>
      <c r="AE56" s="93" t="str">
        <f t="shared" si="9"/>
        <v>Less Preferable</v>
      </c>
      <c r="AF56" s="94" t="str">
        <f t="shared" si="10"/>
        <v>No</v>
      </c>
      <c r="AG56" s="98" t="s">
        <v>21</v>
      </c>
      <c r="AH56" s="98" t="s">
        <v>83</v>
      </c>
      <c r="AI56" s="128" t="s">
        <v>83</v>
      </c>
      <c r="AJ56" s="139" t="s">
        <v>83</v>
      </c>
      <c r="AK56" s="98" t="s">
        <v>83</v>
      </c>
      <c r="AL56" s="98" t="s">
        <v>83</v>
      </c>
      <c r="AM56" s="98" t="s">
        <v>83</v>
      </c>
      <c r="AN56" s="133" t="s">
        <v>88</v>
      </c>
    </row>
    <row r="57" spans="1:40" ht="39.950000000000003" customHeight="1">
      <c r="A57" s="156" t="s">
        <v>185</v>
      </c>
      <c r="B57" s="150" t="s">
        <v>186</v>
      </c>
      <c r="C57" s="27" t="s">
        <v>124</v>
      </c>
      <c r="D57" s="151">
        <v>3.73</v>
      </c>
      <c r="E57" s="28">
        <f t="shared" si="6"/>
        <v>100</v>
      </c>
      <c r="F57" s="29">
        <v>0</v>
      </c>
      <c r="G57" s="30">
        <v>0</v>
      </c>
      <c r="H57" s="28">
        <f t="shared" si="8"/>
        <v>100</v>
      </c>
      <c r="I57" s="50">
        <v>0</v>
      </c>
      <c r="J57" s="51">
        <f t="shared" si="3"/>
        <v>1</v>
      </c>
      <c r="K57" s="52">
        <v>0</v>
      </c>
      <c r="L57" s="53">
        <v>0</v>
      </c>
      <c r="M57" s="54">
        <f t="shared" si="4"/>
        <v>1</v>
      </c>
      <c r="N57" s="55">
        <v>0</v>
      </c>
      <c r="O57" s="56">
        <v>0</v>
      </c>
      <c r="P57" s="57">
        <f t="shared" si="5"/>
        <v>1</v>
      </c>
      <c r="Q57" s="58">
        <v>0</v>
      </c>
      <c r="R57" s="59">
        <v>0</v>
      </c>
      <c r="S57" s="60">
        <f t="shared" si="7"/>
        <v>0.98452432222939823</v>
      </c>
      <c r="T57" s="61">
        <v>7.8366699150646708E-3</v>
      </c>
      <c r="U57" s="62">
        <v>7.6390078555370897E-3</v>
      </c>
      <c r="V57" s="60">
        <v>0.94962164701004048</v>
      </c>
      <c r="W57" s="62">
        <v>5.0378352989959463E-2</v>
      </c>
      <c r="X57" s="63">
        <v>0</v>
      </c>
      <c r="Y57" s="64">
        <v>0</v>
      </c>
      <c r="Z57" s="65">
        <v>0</v>
      </c>
      <c r="AA57" s="46">
        <v>0</v>
      </c>
      <c r="AB57" s="66" t="s">
        <v>15</v>
      </c>
      <c r="AC57" s="67" t="s">
        <v>15</v>
      </c>
      <c r="AD57" s="68" t="s">
        <v>21</v>
      </c>
      <c r="AE57" s="93" t="str">
        <f t="shared" si="9"/>
        <v>Less Preferable</v>
      </c>
      <c r="AF57" s="94" t="str">
        <f t="shared" si="10"/>
        <v>No</v>
      </c>
      <c r="AG57" s="98" t="s">
        <v>15</v>
      </c>
      <c r="AH57" s="98" t="s">
        <v>83</v>
      </c>
      <c r="AI57" s="128" t="s">
        <v>83</v>
      </c>
      <c r="AJ57" s="139" t="s">
        <v>83</v>
      </c>
      <c r="AK57" s="98" t="s">
        <v>83</v>
      </c>
      <c r="AL57" s="98" t="s">
        <v>83</v>
      </c>
      <c r="AM57" s="98" t="s">
        <v>83</v>
      </c>
      <c r="AN57" s="133" t="s">
        <v>88</v>
      </c>
    </row>
    <row r="58" spans="1:40" ht="39.950000000000003" customHeight="1">
      <c r="A58" s="156" t="s">
        <v>187</v>
      </c>
      <c r="B58" s="150" t="s">
        <v>188</v>
      </c>
      <c r="C58" s="27" t="s">
        <v>124</v>
      </c>
      <c r="D58" s="151">
        <v>0.35</v>
      </c>
      <c r="E58" s="28">
        <f t="shared" si="6"/>
        <v>100</v>
      </c>
      <c r="F58" s="29">
        <v>0</v>
      </c>
      <c r="G58" s="30">
        <v>0</v>
      </c>
      <c r="H58" s="28">
        <f t="shared" si="8"/>
        <v>100</v>
      </c>
      <c r="I58" s="50">
        <v>0</v>
      </c>
      <c r="J58" s="51">
        <f t="shared" si="3"/>
        <v>1</v>
      </c>
      <c r="K58" s="52">
        <v>0</v>
      </c>
      <c r="L58" s="53">
        <v>0</v>
      </c>
      <c r="M58" s="54">
        <f t="shared" si="4"/>
        <v>1</v>
      </c>
      <c r="N58" s="55">
        <v>0</v>
      </c>
      <c r="O58" s="56">
        <v>0</v>
      </c>
      <c r="P58" s="57">
        <f t="shared" si="5"/>
        <v>1</v>
      </c>
      <c r="Q58" s="58">
        <v>0</v>
      </c>
      <c r="R58" s="59">
        <v>0</v>
      </c>
      <c r="S58" s="60">
        <f t="shared" si="7"/>
        <v>0.29226161281664165</v>
      </c>
      <c r="T58" s="61">
        <v>6.9589837713736405E-2</v>
      </c>
      <c r="U58" s="62">
        <v>0.63814854946962196</v>
      </c>
      <c r="V58" s="60">
        <v>0.21373926262407039</v>
      </c>
      <c r="W58" s="62">
        <v>0.78626073737592961</v>
      </c>
      <c r="X58" s="63">
        <v>0.99915995197208007</v>
      </c>
      <c r="Y58" s="64">
        <v>0</v>
      </c>
      <c r="Z58" s="65">
        <v>0</v>
      </c>
      <c r="AA58" s="46">
        <v>0</v>
      </c>
      <c r="AB58" s="66" t="s">
        <v>15</v>
      </c>
      <c r="AC58" s="67" t="s">
        <v>15</v>
      </c>
      <c r="AD58" s="68" t="s">
        <v>15</v>
      </c>
      <c r="AE58" s="90" t="str">
        <f t="shared" si="9"/>
        <v>Least Preferable</v>
      </c>
      <c r="AF58" s="91" t="str">
        <f t="shared" si="10"/>
        <v>Yes</v>
      </c>
      <c r="AG58" s="98" t="s">
        <v>15</v>
      </c>
      <c r="AH58" s="98" t="s">
        <v>83</v>
      </c>
      <c r="AI58" s="128" t="s">
        <v>21</v>
      </c>
      <c r="AJ58" s="139" t="s">
        <v>15</v>
      </c>
      <c r="AK58" s="98" t="s">
        <v>83</v>
      </c>
      <c r="AL58" s="98" t="s">
        <v>83</v>
      </c>
      <c r="AM58" s="98" t="s">
        <v>15</v>
      </c>
      <c r="AN58" s="133" t="s">
        <v>88</v>
      </c>
    </row>
    <row r="59" spans="1:40" ht="39.950000000000003" customHeight="1">
      <c r="A59" s="156" t="s">
        <v>189</v>
      </c>
      <c r="B59" s="150" t="s">
        <v>190</v>
      </c>
      <c r="C59" s="27" t="s">
        <v>124</v>
      </c>
      <c r="D59" s="151">
        <v>0.18</v>
      </c>
      <c r="E59" s="28">
        <f t="shared" si="6"/>
        <v>100</v>
      </c>
      <c r="F59" s="29">
        <v>0</v>
      </c>
      <c r="G59" s="30">
        <v>0</v>
      </c>
      <c r="H59" s="28">
        <f t="shared" si="8"/>
        <v>100</v>
      </c>
      <c r="I59" s="50">
        <v>0</v>
      </c>
      <c r="J59" s="51">
        <f t="shared" si="3"/>
        <v>1</v>
      </c>
      <c r="K59" s="52">
        <v>0</v>
      </c>
      <c r="L59" s="53">
        <v>0</v>
      </c>
      <c r="M59" s="54">
        <f t="shared" si="4"/>
        <v>1</v>
      </c>
      <c r="N59" s="55">
        <v>0</v>
      </c>
      <c r="O59" s="56">
        <v>0</v>
      </c>
      <c r="P59" s="57">
        <f t="shared" si="5"/>
        <v>0.55657249809739806</v>
      </c>
      <c r="Q59" s="58">
        <v>0.44342750190260199</v>
      </c>
      <c r="R59" s="59">
        <v>0</v>
      </c>
      <c r="S59" s="60">
        <f t="shared" si="7"/>
        <v>9.7078090222593061E-2</v>
      </c>
      <c r="T59" s="61">
        <v>0.76304007354327896</v>
      </c>
      <c r="U59" s="62">
        <v>0.139881836234128</v>
      </c>
      <c r="V59" s="60">
        <v>5.1900949867689006E-2</v>
      </c>
      <c r="W59" s="62">
        <v>0.94809905013231099</v>
      </c>
      <c r="X59" s="63">
        <v>0</v>
      </c>
      <c r="Y59" s="64">
        <v>0</v>
      </c>
      <c r="Z59" s="65">
        <v>0</v>
      </c>
      <c r="AA59" s="46">
        <v>0</v>
      </c>
      <c r="AB59" s="66" t="s">
        <v>15</v>
      </c>
      <c r="AC59" s="67" t="s">
        <v>15</v>
      </c>
      <c r="AD59" s="68" t="s">
        <v>15</v>
      </c>
      <c r="AE59" s="90" t="str">
        <f t="shared" si="9"/>
        <v>Least Preferable</v>
      </c>
      <c r="AF59" s="91" t="str">
        <f t="shared" si="10"/>
        <v>Yes</v>
      </c>
      <c r="AG59" s="98" t="s">
        <v>21</v>
      </c>
      <c r="AH59" s="98" t="s">
        <v>83</v>
      </c>
      <c r="AI59" s="128" t="s">
        <v>83</v>
      </c>
      <c r="AJ59" s="139" t="s">
        <v>21</v>
      </c>
      <c r="AK59" s="98" t="s">
        <v>84</v>
      </c>
      <c r="AL59" s="98" t="s">
        <v>15</v>
      </c>
      <c r="AM59" s="98" t="s">
        <v>15</v>
      </c>
      <c r="AN59" s="134"/>
    </row>
    <row r="60" spans="1:40" ht="39.950000000000003" customHeight="1">
      <c r="A60" s="156" t="s">
        <v>191</v>
      </c>
      <c r="B60" s="150" t="s">
        <v>192</v>
      </c>
      <c r="C60" s="27" t="s">
        <v>124</v>
      </c>
      <c r="D60" s="151">
        <v>7.84</v>
      </c>
      <c r="E60" s="28">
        <f t="shared" si="6"/>
        <v>100</v>
      </c>
      <c r="F60" s="29">
        <v>0</v>
      </c>
      <c r="G60" s="30">
        <v>0</v>
      </c>
      <c r="H60" s="28">
        <f t="shared" si="8"/>
        <v>100</v>
      </c>
      <c r="I60" s="50">
        <v>0</v>
      </c>
      <c r="J60" s="51">
        <f t="shared" si="3"/>
        <v>1</v>
      </c>
      <c r="K60" s="52">
        <v>0</v>
      </c>
      <c r="L60" s="53">
        <v>0</v>
      </c>
      <c r="M60" s="54">
        <f t="shared" si="4"/>
        <v>1</v>
      </c>
      <c r="N60" s="55">
        <v>0</v>
      </c>
      <c r="O60" s="56">
        <v>0</v>
      </c>
      <c r="P60" s="57">
        <f t="shared" si="5"/>
        <v>1</v>
      </c>
      <c r="Q60" s="58">
        <v>0</v>
      </c>
      <c r="R60" s="59">
        <v>0</v>
      </c>
      <c r="S60" s="60">
        <f t="shared" si="7"/>
        <v>0.57183037221186805</v>
      </c>
      <c r="T60" s="61">
        <v>0.21379456957300999</v>
      </c>
      <c r="U60" s="62">
        <v>0.21437505821512201</v>
      </c>
      <c r="V60" s="60">
        <v>0.47320156529085433</v>
      </c>
      <c r="W60" s="62">
        <v>0.52679843470914567</v>
      </c>
      <c r="X60" s="63">
        <v>0</v>
      </c>
      <c r="Y60" s="64">
        <v>0</v>
      </c>
      <c r="Z60" s="65">
        <v>0</v>
      </c>
      <c r="AA60" s="46">
        <v>0</v>
      </c>
      <c r="AB60" s="66" t="s">
        <v>15</v>
      </c>
      <c r="AC60" s="67" t="s">
        <v>15</v>
      </c>
      <c r="AD60" s="68" t="s">
        <v>15</v>
      </c>
      <c r="AE60" s="90" t="str">
        <f t="shared" si="9"/>
        <v>Least Preferable</v>
      </c>
      <c r="AF60" s="91" t="str">
        <f t="shared" si="10"/>
        <v>Yes</v>
      </c>
      <c r="AG60" s="98" t="s">
        <v>15</v>
      </c>
      <c r="AH60" s="98" t="s">
        <v>83</v>
      </c>
      <c r="AI60" s="128" t="s">
        <v>83</v>
      </c>
      <c r="AJ60" s="139" t="s">
        <v>15</v>
      </c>
      <c r="AK60" s="98" t="s">
        <v>83</v>
      </c>
      <c r="AL60" s="98" t="s">
        <v>83</v>
      </c>
      <c r="AM60" s="98" t="s">
        <v>15</v>
      </c>
      <c r="AN60" s="133" t="s">
        <v>88</v>
      </c>
    </row>
    <row r="61" spans="1:40" ht="39.950000000000003" customHeight="1">
      <c r="A61" s="156" t="s">
        <v>193</v>
      </c>
      <c r="B61" s="150" t="s">
        <v>194</v>
      </c>
      <c r="C61" s="27" t="s">
        <v>124</v>
      </c>
      <c r="D61" s="151">
        <v>0.73</v>
      </c>
      <c r="E61" s="28">
        <f t="shared" si="6"/>
        <v>100</v>
      </c>
      <c r="F61" s="29">
        <v>0</v>
      </c>
      <c r="G61" s="30">
        <v>0</v>
      </c>
      <c r="H61" s="28">
        <f t="shared" si="8"/>
        <v>100</v>
      </c>
      <c r="I61" s="50">
        <v>0</v>
      </c>
      <c r="J61" s="51">
        <f t="shared" si="3"/>
        <v>1</v>
      </c>
      <c r="K61" s="52">
        <v>0</v>
      </c>
      <c r="L61" s="53">
        <v>0</v>
      </c>
      <c r="M61" s="54">
        <f t="shared" si="4"/>
        <v>1</v>
      </c>
      <c r="N61" s="55">
        <v>0</v>
      </c>
      <c r="O61" s="56">
        <v>0</v>
      </c>
      <c r="P61" s="57">
        <f t="shared" si="5"/>
        <v>1</v>
      </c>
      <c r="Q61" s="58">
        <v>0</v>
      </c>
      <c r="R61" s="59">
        <v>0</v>
      </c>
      <c r="S61" s="60">
        <f t="shared" si="7"/>
        <v>1</v>
      </c>
      <c r="T61" s="61">
        <v>0</v>
      </c>
      <c r="U61" s="62">
        <v>0</v>
      </c>
      <c r="V61" s="60">
        <v>0.9861285482764991</v>
      </c>
      <c r="W61" s="62">
        <v>1.38714517235009E-2</v>
      </c>
      <c r="X61" s="63">
        <v>0.80408183223336804</v>
      </c>
      <c r="Y61" s="64">
        <v>0</v>
      </c>
      <c r="Z61" s="65">
        <v>0</v>
      </c>
      <c r="AA61" s="46">
        <v>0</v>
      </c>
      <c r="AB61" s="66" t="s">
        <v>15</v>
      </c>
      <c r="AC61" s="67" t="s">
        <v>15</v>
      </c>
      <c r="AD61" s="68" t="s">
        <v>15</v>
      </c>
      <c r="AE61" s="93" t="str">
        <f t="shared" si="9"/>
        <v>Less Preferable</v>
      </c>
      <c r="AF61" s="94" t="str">
        <f t="shared" si="10"/>
        <v>No</v>
      </c>
      <c r="AG61" s="98" t="s">
        <v>21</v>
      </c>
      <c r="AH61" s="98" t="s">
        <v>83</v>
      </c>
      <c r="AI61" s="128" t="s">
        <v>21</v>
      </c>
      <c r="AJ61" s="139" t="s">
        <v>83</v>
      </c>
      <c r="AK61" s="98" t="s">
        <v>83</v>
      </c>
      <c r="AL61" s="98" t="s">
        <v>83</v>
      </c>
      <c r="AM61" s="98" t="s">
        <v>83</v>
      </c>
      <c r="AN61" s="133" t="s">
        <v>88</v>
      </c>
    </row>
    <row r="62" spans="1:40" ht="39.950000000000003" customHeight="1">
      <c r="A62" s="156" t="s">
        <v>195</v>
      </c>
      <c r="B62" s="150" t="s">
        <v>196</v>
      </c>
      <c r="C62" s="27" t="s">
        <v>124</v>
      </c>
      <c r="D62" s="151">
        <v>4.55</v>
      </c>
      <c r="E62" s="28">
        <f t="shared" si="6"/>
        <v>100</v>
      </c>
      <c r="F62" s="29">
        <v>0</v>
      </c>
      <c r="G62" s="30">
        <v>0</v>
      </c>
      <c r="H62" s="28">
        <f t="shared" si="8"/>
        <v>100</v>
      </c>
      <c r="I62" s="50">
        <v>0</v>
      </c>
      <c r="J62" s="51">
        <f t="shared" si="3"/>
        <v>1</v>
      </c>
      <c r="K62" s="52">
        <v>0</v>
      </c>
      <c r="L62" s="53">
        <v>0</v>
      </c>
      <c r="M62" s="54">
        <f t="shared" si="4"/>
        <v>1</v>
      </c>
      <c r="N62" s="55">
        <v>0</v>
      </c>
      <c r="O62" s="56">
        <v>0</v>
      </c>
      <c r="P62" s="57">
        <f t="shared" si="5"/>
        <v>1</v>
      </c>
      <c r="Q62" s="58">
        <v>0</v>
      </c>
      <c r="R62" s="59">
        <v>0</v>
      </c>
      <c r="S62" s="60">
        <f t="shared" si="7"/>
        <v>0.97178860394028233</v>
      </c>
      <c r="T62" s="61">
        <v>1.3016026719589201E-2</v>
      </c>
      <c r="U62" s="62">
        <v>1.51953693401285E-2</v>
      </c>
      <c r="V62" s="60">
        <v>0.91646284334913375</v>
      </c>
      <c r="W62" s="62">
        <v>8.3537156650866307E-2</v>
      </c>
      <c r="X62" s="63">
        <v>3.2801615194182204E-2</v>
      </c>
      <c r="Y62" s="64">
        <v>0</v>
      </c>
      <c r="Z62" s="65">
        <v>0</v>
      </c>
      <c r="AA62" s="46">
        <v>0</v>
      </c>
      <c r="AB62" s="66" t="s">
        <v>15</v>
      </c>
      <c r="AC62" s="67" t="s">
        <v>15</v>
      </c>
      <c r="AD62" s="68" t="s">
        <v>15</v>
      </c>
      <c r="AE62" s="93" t="str">
        <f t="shared" si="9"/>
        <v>Less Preferable</v>
      </c>
      <c r="AF62" s="94" t="str">
        <f t="shared" si="10"/>
        <v>No</v>
      </c>
      <c r="AG62" s="98" t="s">
        <v>21</v>
      </c>
      <c r="AH62" s="98" t="s">
        <v>83</v>
      </c>
      <c r="AI62" s="128" t="s">
        <v>21</v>
      </c>
      <c r="AJ62" s="139" t="s">
        <v>83</v>
      </c>
      <c r="AK62" s="98" t="s">
        <v>83</v>
      </c>
      <c r="AL62" s="98" t="s">
        <v>83</v>
      </c>
      <c r="AM62" s="98" t="s">
        <v>83</v>
      </c>
      <c r="AN62" s="133" t="s">
        <v>88</v>
      </c>
    </row>
    <row r="63" spans="1:40" ht="39.950000000000003" customHeight="1">
      <c r="A63" s="156" t="s">
        <v>197</v>
      </c>
      <c r="B63" s="150" t="s">
        <v>198</v>
      </c>
      <c r="C63" s="27" t="s">
        <v>124</v>
      </c>
      <c r="D63" s="151">
        <v>0.15</v>
      </c>
      <c r="E63" s="28">
        <f t="shared" si="6"/>
        <v>100</v>
      </c>
      <c r="F63" s="29">
        <v>0</v>
      </c>
      <c r="G63" s="30">
        <v>0</v>
      </c>
      <c r="H63" s="28">
        <f t="shared" si="8"/>
        <v>100</v>
      </c>
      <c r="I63" s="50">
        <v>0</v>
      </c>
      <c r="J63" s="51">
        <f t="shared" si="3"/>
        <v>1</v>
      </c>
      <c r="K63" s="52">
        <v>0</v>
      </c>
      <c r="L63" s="53">
        <v>0</v>
      </c>
      <c r="M63" s="54">
        <f t="shared" si="4"/>
        <v>1</v>
      </c>
      <c r="N63" s="55">
        <v>0</v>
      </c>
      <c r="O63" s="56">
        <v>0</v>
      </c>
      <c r="P63" s="57">
        <f t="shared" si="5"/>
        <v>1</v>
      </c>
      <c r="Q63" s="58">
        <v>0</v>
      </c>
      <c r="R63" s="59">
        <v>0</v>
      </c>
      <c r="S63" s="60">
        <f t="shared" si="7"/>
        <v>1</v>
      </c>
      <c r="T63" s="61">
        <v>0</v>
      </c>
      <c r="U63" s="62">
        <v>0</v>
      </c>
      <c r="V63" s="60">
        <v>1</v>
      </c>
      <c r="W63" s="62">
        <v>0</v>
      </c>
      <c r="X63" s="63">
        <v>0</v>
      </c>
      <c r="Y63" s="64">
        <v>0</v>
      </c>
      <c r="Z63" s="65">
        <v>0</v>
      </c>
      <c r="AA63" s="46">
        <v>0</v>
      </c>
      <c r="AB63" s="66" t="s">
        <v>15</v>
      </c>
      <c r="AC63" s="67" t="s">
        <v>15</v>
      </c>
      <c r="AD63" s="68" t="s">
        <v>15</v>
      </c>
      <c r="AE63" s="97" t="str">
        <f t="shared" si="9"/>
        <v>Most Preferable</v>
      </c>
      <c r="AF63" s="94" t="str">
        <f t="shared" si="10"/>
        <v>No</v>
      </c>
      <c r="AG63" s="98" t="s">
        <v>15</v>
      </c>
      <c r="AH63" s="98" t="s">
        <v>83</v>
      </c>
      <c r="AI63" s="128" t="s">
        <v>83</v>
      </c>
      <c r="AJ63" s="139" t="s">
        <v>83</v>
      </c>
      <c r="AK63" s="98" t="s">
        <v>83</v>
      </c>
      <c r="AL63" s="98" t="s">
        <v>83</v>
      </c>
      <c r="AM63" s="98" t="s">
        <v>83</v>
      </c>
      <c r="AN63" s="134"/>
    </row>
    <row r="64" spans="1:40" ht="39.950000000000003" customHeight="1">
      <c r="A64" s="156" t="s">
        <v>199</v>
      </c>
      <c r="B64" s="150" t="s">
        <v>200</v>
      </c>
      <c r="C64" s="27" t="s">
        <v>124</v>
      </c>
      <c r="D64" s="151">
        <v>3.8</v>
      </c>
      <c r="E64" s="28">
        <f t="shared" si="6"/>
        <v>100</v>
      </c>
      <c r="F64" s="29">
        <v>0</v>
      </c>
      <c r="G64" s="30">
        <v>0</v>
      </c>
      <c r="H64" s="28">
        <f t="shared" si="8"/>
        <v>100</v>
      </c>
      <c r="I64" s="50">
        <v>0</v>
      </c>
      <c r="J64" s="51">
        <f t="shared" si="3"/>
        <v>1</v>
      </c>
      <c r="K64" s="52">
        <v>0</v>
      </c>
      <c r="L64" s="53">
        <v>0</v>
      </c>
      <c r="M64" s="54">
        <f t="shared" si="4"/>
        <v>1</v>
      </c>
      <c r="N64" s="55">
        <v>0</v>
      </c>
      <c r="O64" s="56">
        <v>0</v>
      </c>
      <c r="P64" s="57">
        <f t="shared" si="5"/>
        <v>1</v>
      </c>
      <c r="Q64" s="58">
        <v>0</v>
      </c>
      <c r="R64" s="59">
        <v>0</v>
      </c>
      <c r="S64" s="60">
        <f t="shared" si="7"/>
        <v>0.99558238792358777</v>
      </c>
      <c r="T64" s="61">
        <v>2.1667815615739001E-4</v>
      </c>
      <c r="U64" s="62">
        <v>4.2009339202548797E-3</v>
      </c>
      <c r="V64" s="60">
        <v>0.99526679860402001</v>
      </c>
      <c r="W64" s="62">
        <v>4.7332013959800398E-3</v>
      </c>
      <c r="X64" s="63">
        <v>0</v>
      </c>
      <c r="Y64" s="64">
        <v>0</v>
      </c>
      <c r="Z64" s="65">
        <v>0</v>
      </c>
      <c r="AA64" s="46">
        <v>0</v>
      </c>
      <c r="AB64" s="66" t="s">
        <v>21</v>
      </c>
      <c r="AC64" s="67" t="s">
        <v>15</v>
      </c>
      <c r="AD64" s="68" t="s">
        <v>21</v>
      </c>
      <c r="AE64" s="93" t="str">
        <f t="shared" si="9"/>
        <v>Less Preferable</v>
      </c>
      <c r="AF64" s="94" t="str">
        <f t="shared" si="10"/>
        <v>No</v>
      </c>
      <c r="AG64" s="98" t="s">
        <v>21</v>
      </c>
      <c r="AH64" s="98" t="s">
        <v>83</v>
      </c>
      <c r="AI64" s="128" t="s">
        <v>83</v>
      </c>
      <c r="AJ64" s="139" t="s">
        <v>83</v>
      </c>
      <c r="AK64" s="98" t="s">
        <v>83</v>
      </c>
      <c r="AL64" s="98" t="s">
        <v>83</v>
      </c>
      <c r="AM64" s="98" t="s">
        <v>83</v>
      </c>
      <c r="AN64" s="133" t="s">
        <v>88</v>
      </c>
    </row>
    <row r="65" spans="1:40" ht="39.950000000000003" customHeight="1">
      <c r="A65" s="156" t="s">
        <v>201</v>
      </c>
      <c r="B65" s="150" t="s">
        <v>202</v>
      </c>
      <c r="C65" s="27" t="s">
        <v>124</v>
      </c>
      <c r="D65" s="151">
        <v>0.38</v>
      </c>
      <c r="E65" s="28">
        <f t="shared" si="6"/>
        <v>100</v>
      </c>
      <c r="F65" s="29">
        <v>0</v>
      </c>
      <c r="G65" s="30">
        <v>0</v>
      </c>
      <c r="H65" s="28">
        <f t="shared" si="8"/>
        <v>100</v>
      </c>
      <c r="I65" s="50">
        <v>0</v>
      </c>
      <c r="J65" s="51">
        <f t="shared" si="3"/>
        <v>1</v>
      </c>
      <c r="K65" s="52">
        <v>0</v>
      </c>
      <c r="L65" s="53">
        <v>0</v>
      </c>
      <c r="M65" s="54">
        <f t="shared" si="4"/>
        <v>1</v>
      </c>
      <c r="N65" s="55">
        <v>0</v>
      </c>
      <c r="O65" s="56">
        <v>0</v>
      </c>
      <c r="P65" s="57">
        <f t="shared" si="5"/>
        <v>1</v>
      </c>
      <c r="Q65" s="58">
        <v>0</v>
      </c>
      <c r="R65" s="59">
        <v>0</v>
      </c>
      <c r="S65" s="60">
        <f t="shared" si="7"/>
        <v>1</v>
      </c>
      <c r="T65" s="61">
        <v>0</v>
      </c>
      <c r="U65" s="62">
        <v>0</v>
      </c>
      <c r="V65" s="60">
        <v>1</v>
      </c>
      <c r="W65" s="62">
        <v>0</v>
      </c>
      <c r="X65" s="63">
        <v>0</v>
      </c>
      <c r="Y65" s="64">
        <v>0</v>
      </c>
      <c r="Z65" s="65">
        <v>0</v>
      </c>
      <c r="AA65" s="46">
        <v>0</v>
      </c>
      <c r="AB65" s="66" t="s">
        <v>15</v>
      </c>
      <c r="AC65" s="67" t="s">
        <v>15</v>
      </c>
      <c r="AD65" s="68" t="s">
        <v>21</v>
      </c>
      <c r="AE65" s="97" t="str">
        <f t="shared" si="9"/>
        <v>Most Preferable</v>
      </c>
      <c r="AF65" s="94" t="str">
        <f t="shared" si="10"/>
        <v>No</v>
      </c>
      <c r="AG65" s="98" t="s">
        <v>21</v>
      </c>
      <c r="AH65" s="98" t="s">
        <v>83</v>
      </c>
      <c r="AI65" s="128" t="s">
        <v>83</v>
      </c>
      <c r="AJ65" s="139" t="s">
        <v>83</v>
      </c>
      <c r="AK65" s="98" t="s">
        <v>83</v>
      </c>
      <c r="AL65" s="98" t="s">
        <v>83</v>
      </c>
      <c r="AM65" s="98" t="s">
        <v>83</v>
      </c>
      <c r="AN65" s="134"/>
    </row>
    <row r="66" spans="1:40" ht="39.950000000000003" customHeight="1">
      <c r="A66" s="156" t="s">
        <v>203</v>
      </c>
      <c r="B66" s="150" t="s">
        <v>204</v>
      </c>
      <c r="C66" s="27" t="s">
        <v>124</v>
      </c>
      <c r="D66" s="151">
        <v>8.2899999999999991</v>
      </c>
      <c r="E66" s="28">
        <f t="shared" si="6"/>
        <v>100</v>
      </c>
      <c r="F66" s="29">
        <v>0</v>
      </c>
      <c r="G66" s="30">
        <v>0</v>
      </c>
      <c r="H66" s="28">
        <f t="shared" si="8"/>
        <v>100</v>
      </c>
      <c r="I66" s="50">
        <v>0</v>
      </c>
      <c r="J66" s="51">
        <f t="shared" si="3"/>
        <v>1</v>
      </c>
      <c r="K66" s="52">
        <v>0</v>
      </c>
      <c r="L66" s="53">
        <v>0</v>
      </c>
      <c r="M66" s="54">
        <f t="shared" si="4"/>
        <v>1</v>
      </c>
      <c r="N66" s="55">
        <v>0</v>
      </c>
      <c r="O66" s="56">
        <v>0</v>
      </c>
      <c r="P66" s="57">
        <f t="shared" si="5"/>
        <v>1</v>
      </c>
      <c r="Q66" s="58">
        <v>0</v>
      </c>
      <c r="R66" s="59">
        <v>0</v>
      </c>
      <c r="S66" s="60">
        <f t="shared" si="7"/>
        <v>1</v>
      </c>
      <c r="T66" s="61">
        <v>0</v>
      </c>
      <c r="U66" s="62">
        <v>0</v>
      </c>
      <c r="V66" s="60">
        <v>1</v>
      </c>
      <c r="W66" s="62">
        <v>0</v>
      </c>
      <c r="X66" s="63">
        <v>0</v>
      </c>
      <c r="Y66" s="64">
        <v>0</v>
      </c>
      <c r="Z66" s="65">
        <v>0</v>
      </c>
      <c r="AA66" s="46">
        <v>0</v>
      </c>
      <c r="AB66" s="66" t="s">
        <v>15</v>
      </c>
      <c r="AC66" s="67" t="s">
        <v>15</v>
      </c>
      <c r="AD66" s="68" t="s">
        <v>21</v>
      </c>
      <c r="AE66" s="97" t="str">
        <f t="shared" si="9"/>
        <v>Most Preferable</v>
      </c>
      <c r="AF66" s="94" t="str">
        <f t="shared" si="10"/>
        <v>No</v>
      </c>
      <c r="AG66" s="98" t="s">
        <v>21</v>
      </c>
      <c r="AH66" s="98" t="s">
        <v>83</v>
      </c>
      <c r="AI66" s="128" t="s">
        <v>83</v>
      </c>
      <c r="AJ66" s="139" t="s">
        <v>83</v>
      </c>
      <c r="AK66" s="98" t="s">
        <v>83</v>
      </c>
      <c r="AL66" s="98" t="s">
        <v>83</v>
      </c>
      <c r="AM66" s="98" t="s">
        <v>83</v>
      </c>
      <c r="AN66" s="134"/>
    </row>
    <row r="67" spans="1:40" ht="39.950000000000003" customHeight="1">
      <c r="A67" s="156" t="s">
        <v>205</v>
      </c>
      <c r="B67" s="150" t="s">
        <v>206</v>
      </c>
      <c r="C67" s="27" t="s">
        <v>124</v>
      </c>
      <c r="D67" s="151">
        <v>1.91</v>
      </c>
      <c r="E67" s="28">
        <f t="shared" si="6"/>
        <v>0</v>
      </c>
      <c r="F67" s="29">
        <v>0</v>
      </c>
      <c r="G67" s="30">
        <v>100</v>
      </c>
      <c r="H67" s="28">
        <f t="shared" si="8"/>
        <v>0</v>
      </c>
      <c r="I67" s="50">
        <v>1</v>
      </c>
      <c r="J67" s="51">
        <f t="shared" si="3"/>
        <v>1</v>
      </c>
      <c r="K67" s="52">
        <v>0</v>
      </c>
      <c r="L67" s="53">
        <v>0</v>
      </c>
      <c r="M67" s="54">
        <f t="shared" si="4"/>
        <v>0</v>
      </c>
      <c r="N67" s="55">
        <v>0</v>
      </c>
      <c r="O67" s="56">
        <v>1</v>
      </c>
      <c r="P67" s="57">
        <f t="shared" si="5"/>
        <v>0</v>
      </c>
      <c r="Q67" s="58">
        <v>0</v>
      </c>
      <c r="R67" s="59">
        <v>1</v>
      </c>
      <c r="S67" s="60">
        <f t="shared" si="7"/>
        <v>0.9809383320665519</v>
      </c>
      <c r="T67" s="61">
        <v>1.9061667933448101E-2</v>
      </c>
      <c r="U67" s="62">
        <v>0</v>
      </c>
      <c r="V67" s="60">
        <v>0.84806839691408886</v>
      </c>
      <c r="W67" s="62">
        <v>0.15193160308591111</v>
      </c>
      <c r="X67" s="63">
        <v>0</v>
      </c>
      <c r="Y67" s="64">
        <v>0</v>
      </c>
      <c r="Z67" s="65">
        <v>0</v>
      </c>
      <c r="AA67" s="46">
        <v>0</v>
      </c>
      <c r="AB67" s="66" t="s">
        <v>15</v>
      </c>
      <c r="AC67" s="67" t="s">
        <v>21</v>
      </c>
      <c r="AD67" s="68" t="s">
        <v>21</v>
      </c>
      <c r="AE67" s="90" t="str">
        <f t="shared" si="9"/>
        <v>Least Preferable</v>
      </c>
      <c r="AF67" s="91" t="str">
        <f t="shared" si="10"/>
        <v>Yes</v>
      </c>
      <c r="AG67" s="98" t="s">
        <v>15</v>
      </c>
      <c r="AH67" s="98" t="s">
        <v>83</v>
      </c>
      <c r="AI67" s="128" t="s">
        <v>83</v>
      </c>
      <c r="AJ67" s="139" t="s">
        <v>21</v>
      </c>
      <c r="AK67" s="98" t="s">
        <v>84</v>
      </c>
      <c r="AL67" s="98" t="s">
        <v>21</v>
      </c>
      <c r="AM67" s="126" t="s">
        <v>85</v>
      </c>
      <c r="AN67" s="134"/>
    </row>
    <row r="68" spans="1:40" ht="39.950000000000003" customHeight="1">
      <c r="A68" s="156" t="s">
        <v>207</v>
      </c>
      <c r="B68" s="150" t="s">
        <v>208</v>
      </c>
      <c r="C68" s="27" t="s">
        <v>124</v>
      </c>
      <c r="D68" s="151">
        <v>2.13</v>
      </c>
      <c r="E68" s="28">
        <f t="shared" si="6"/>
        <v>0</v>
      </c>
      <c r="F68" s="29">
        <v>0</v>
      </c>
      <c r="G68" s="30">
        <v>100</v>
      </c>
      <c r="H68" s="28">
        <f t="shared" si="8"/>
        <v>0</v>
      </c>
      <c r="I68" s="50">
        <v>1</v>
      </c>
      <c r="J68" s="51">
        <f t="shared" si="3"/>
        <v>1</v>
      </c>
      <c r="K68" s="52">
        <v>0</v>
      </c>
      <c r="L68" s="53">
        <v>0</v>
      </c>
      <c r="M68" s="54">
        <f t="shared" si="4"/>
        <v>0</v>
      </c>
      <c r="N68" s="55">
        <v>0</v>
      </c>
      <c r="O68" s="56">
        <v>1</v>
      </c>
      <c r="P68" s="57">
        <f t="shared" si="5"/>
        <v>0</v>
      </c>
      <c r="Q68" s="58">
        <v>0</v>
      </c>
      <c r="R68" s="59">
        <v>1</v>
      </c>
      <c r="S68" s="60">
        <f t="shared" si="7"/>
        <v>0.95673376348828465</v>
      </c>
      <c r="T68" s="61">
        <v>2.7820723510864301E-2</v>
      </c>
      <c r="U68" s="62">
        <v>1.5445513000851101E-2</v>
      </c>
      <c r="V68" s="60">
        <v>0.82403763906464156</v>
      </c>
      <c r="W68" s="62">
        <v>0.17596236093535841</v>
      </c>
      <c r="X68" s="63">
        <v>0</v>
      </c>
      <c r="Y68" s="64">
        <v>0</v>
      </c>
      <c r="Z68" s="65">
        <v>0</v>
      </c>
      <c r="AA68" s="46">
        <v>0</v>
      </c>
      <c r="AB68" s="66" t="s">
        <v>15</v>
      </c>
      <c r="AC68" s="67" t="s">
        <v>21</v>
      </c>
      <c r="AD68" s="68" t="s">
        <v>21</v>
      </c>
      <c r="AE68" s="90" t="str">
        <f t="shared" si="9"/>
        <v>Least Preferable</v>
      </c>
      <c r="AF68" s="91" t="str">
        <f t="shared" si="10"/>
        <v>Yes</v>
      </c>
      <c r="AG68" s="98" t="s">
        <v>15</v>
      </c>
      <c r="AH68" s="98" t="s">
        <v>83</v>
      </c>
      <c r="AI68" s="128" t="s">
        <v>83</v>
      </c>
      <c r="AJ68" s="139" t="s">
        <v>21</v>
      </c>
      <c r="AK68" s="98" t="s">
        <v>84</v>
      </c>
      <c r="AL68" s="98" t="s">
        <v>21</v>
      </c>
      <c r="AM68" s="126" t="s">
        <v>85</v>
      </c>
      <c r="AN68" s="134"/>
    </row>
    <row r="69" spans="1:40" ht="39.950000000000003" customHeight="1">
      <c r="A69" s="156" t="s">
        <v>209</v>
      </c>
      <c r="B69" s="150" t="s">
        <v>210</v>
      </c>
      <c r="C69" s="27" t="s">
        <v>211</v>
      </c>
      <c r="D69" s="151">
        <v>0.1</v>
      </c>
      <c r="E69" s="28">
        <f t="shared" si="6"/>
        <v>100</v>
      </c>
      <c r="F69" s="29">
        <v>0</v>
      </c>
      <c r="G69" s="30">
        <v>0</v>
      </c>
      <c r="H69" s="28">
        <f t="shared" si="8"/>
        <v>100</v>
      </c>
      <c r="I69" s="50">
        <v>0</v>
      </c>
      <c r="J69" s="51">
        <f t="shared" si="3"/>
        <v>1</v>
      </c>
      <c r="K69" s="52">
        <v>0</v>
      </c>
      <c r="L69" s="53">
        <v>0</v>
      </c>
      <c r="M69" s="54">
        <f t="shared" si="4"/>
        <v>1</v>
      </c>
      <c r="N69" s="55">
        <v>0</v>
      </c>
      <c r="O69" s="56">
        <v>0</v>
      </c>
      <c r="P69" s="57">
        <f t="shared" si="5"/>
        <v>1</v>
      </c>
      <c r="Q69" s="58">
        <v>0</v>
      </c>
      <c r="R69" s="59">
        <v>0</v>
      </c>
      <c r="S69" s="60">
        <f t="shared" si="7"/>
        <v>1</v>
      </c>
      <c r="T69" s="61">
        <v>0</v>
      </c>
      <c r="U69" s="62">
        <v>0</v>
      </c>
      <c r="V69" s="60">
        <v>1</v>
      </c>
      <c r="W69" s="62">
        <v>0</v>
      </c>
      <c r="X69" s="63">
        <v>0</v>
      </c>
      <c r="Y69" s="64">
        <v>0</v>
      </c>
      <c r="Z69" s="65">
        <v>0</v>
      </c>
      <c r="AA69" s="46">
        <v>0</v>
      </c>
      <c r="AB69" s="66" t="s">
        <v>15</v>
      </c>
      <c r="AC69" s="67" t="s">
        <v>15</v>
      </c>
      <c r="AD69" s="68" t="s">
        <v>15</v>
      </c>
      <c r="AE69" s="97" t="str">
        <f t="shared" si="9"/>
        <v>Most Preferable</v>
      </c>
      <c r="AF69" s="94" t="str">
        <f t="shared" si="10"/>
        <v>No</v>
      </c>
      <c r="AG69" s="98" t="s">
        <v>15</v>
      </c>
      <c r="AH69" s="98" t="s">
        <v>83</v>
      </c>
      <c r="AI69" s="128" t="s">
        <v>83</v>
      </c>
      <c r="AJ69" s="139" t="s">
        <v>83</v>
      </c>
      <c r="AK69" s="98" t="s">
        <v>83</v>
      </c>
      <c r="AL69" s="98" t="s">
        <v>83</v>
      </c>
      <c r="AM69" s="98" t="s">
        <v>83</v>
      </c>
      <c r="AN69" s="134"/>
    </row>
    <row r="70" spans="1:40" ht="39.950000000000003" customHeight="1">
      <c r="A70" s="156" t="s">
        <v>212</v>
      </c>
      <c r="B70" s="150" t="s">
        <v>213</v>
      </c>
      <c r="C70" s="27" t="s">
        <v>211</v>
      </c>
      <c r="D70" s="151">
        <v>0.13</v>
      </c>
      <c r="E70" s="28">
        <f t="shared" si="6"/>
        <v>100</v>
      </c>
      <c r="F70" s="29">
        <v>0</v>
      </c>
      <c r="G70" s="30">
        <v>0</v>
      </c>
      <c r="H70" s="28">
        <f t="shared" si="8"/>
        <v>100</v>
      </c>
      <c r="I70" s="50">
        <v>0</v>
      </c>
      <c r="J70" s="51">
        <f t="shared" si="3"/>
        <v>1</v>
      </c>
      <c r="K70" s="52">
        <v>0</v>
      </c>
      <c r="L70" s="53">
        <v>0</v>
      </c>
      <c r="M70" s="54">
        <f t="shared" si="4"/>
        <v>1</v>
      </c>
      <c r="N70" s="55">
        <v>0</v>
      </c>
      <c r="O70" s="56">
        <v>0</v>
      </c>
      <c r="P70" s="57">
        <f t="shared" si="5"/>
        <v>1</v>
      </c>
      <c r="Q70" s="58">
        <v>0</v>
      </c>
      <c r="R70" s="59">
        <v>0</v>
      </c>
      <c r="S70" s="60">
        <f t="shared" si="7"/>
        <v>1</v>
      </c>
      <c r="T70" s="61">
        <v>0</v>
      </c>
      <c r="U70" s="62">
        <v>0</v>
      </c>
      <c r="V70" s="60">
        <v>1</v>
      </c>
      <c r="W70" s="62">
        <v>0</v>
      </c>
      <c r="X70" s="63">
        <v>0</v>
      </c>
      <c r="Y70" s="64">
        <v>0</v>
      </c>
      <c r="Z70" s="65">
        <v>0</v>
      </c>
      <c r="AA70" s="46">
        <v>0</v>
      </c>
      <c r="AB70" s="66" t="s">
        <v>15</v>
      </c>
      <c r="AC70" s="67" t="s">
        <v>15</v>
      </c>
      <c r="AD70" s="68" t="s">
        <v>15</v>
      </c>
      <c r="AE70" s="97" t="str">
        <f t="shared" si="9"/>
        <v>Most Preferable</v>
      </c>
      <c r="AF70" s="94" t="str">
        <f t="shared" si="10"/>
        <v>No</v>
      </c>
      <c r="AG70" s="98" t="s">
        <v>21</v>
      </c>
      <c r="AH70" s="98" t="s">
        <v>83</v>
      </c>
      <c r="AI70" s="128" t="s">
        <v>83</v>
      </c>
      <c r="AJ70" s="139" t="s">
        <v>83</v>
      </c>
      <c r="AK70" s="98" t="s">
        <v>83</v>
      </c>
      <c r="AL70" s="98" t="s">
        <v>83</v>
      </c>
      <c r="AM70" s="98" t="s">
        <v>83</v>
      </c>
      <c r="AN70" s="134"/>
    </row>
    <row r="71" spans="1:40" ht="39.950000000000003" customHeight="1">
      <c r="A71" s="156" t="s">
        <v>214</v>
      </c>
      <c r="B71" s="150" t="s">
        <v>215</v>
      </c>
      <c r="C71" s="27" t="s">
        <v>211</v>
      </c>
      <c r="D71" s="151">
        <v>0.34</v>
      </c>
      <c r="E71" s="28">
        <f t="shared" si="6"/>
        <v>100</v>
      </c>
      <c r="F71" s="29">
        <v>0</v>
      </c>
      <c r="G71" s="30">
        <v>0</v>
      </c>
      <c r="H71" s="28">
        <f t="shared" si="8"/>
        <v>100</v>
      </c>
      <c r="I71" s="50">
        <v>0</v>
      </c>
      <c r="J71" s="51">
        <f t="shared" si="3"/>
        <v>1</v>
      </c>
      <c r="K71" s="52">
        <v>0</v>
      </c>
      <c r="L71" s="53">
        <v>0</v>
      </c>
      <c r="M71" s="54">
        <f t="shared" si="4"/>
        <v>1</v>
      </c>
      <c r="N71" s="55">
        <v>0</v>
      </c>
      <c r="O71" s="56">
        <v>0</v>
      </c>
      <c r="P71" s="57">
        <f t="shared" si="5"/>
        <v>1</v>
      </c>
      <c r="Q71" s="58">
        <v>0</v>
      </c>
      <c r="R71" s="59">
        <v>0</v>
      </c>
      <c r="S71" s="60">
        <f t="shared" si="7"/>
        <v>1</v>
      </c>
      <c r="T71" s="61">
        <v>0</v>
      </c>
      <c r="U71" s="62">
        <v>0</v>
      </c>
      <c r="V71" s="60">
        <v>0.98841909880894629</v>
      </c>
      <c r="W71" s="62">
        <v>1.15809011910537E-2</v>
      </c>
      <c r="X71" s="63">
        <v>0.36297264207961</v>
      </c>
      <c r="Y71" s="64">
        <v>0</v>
      </c>
      <c r="Z71" s="65">
        <v>0</v>
      </c>
      <c r="AA71" s="46">
        <v>0</v>
      </c>
      <c r="AB71" s="66" t="s">
        <v>15</v>
      </c>
      <c r="AC71" s="67" t="s">
        <v>15</v>
      </c>
      <c r="AD71" s="68" t="s">
        <v>15</v>
      </c>
      <c r="AE71" s="93" t="str">
        <f t="shared" si="9"/>
        <v>Less Preferable</v>
      </c>
      <c r="AF71" s="94" t="str">
        <f t="shared" si="10"/>
        <v>No</v>
      </c>
      <c r="AG71" s="98" t="s">
        <v>15</v>
      </c>
      <c r="AH71" s="98" t="s">
        <v>83</v>
      </c>
      <c r="AI71" s="128" t="s">
        <v>21</v>
      </c>
      <c r="AJ71" s="139" t="s">
        <v>83</v>
      </c>
      <c r="AK71" s="98" t="s">
        <v>83</v>
      </c>
      <c r="AL71" s="98" t="s">
        <v>83</v>
      </c>
      <c r="AM71" s="98" t="s">
        <v>83</v>
      </c>
      <c r="AN71" s="133" t="s">
        <v>88</v>
      </c>
    </row>
    <row r="72" spans="1:40" ht="39.950000000000003" customHeight="1">
      <c r="A72" s="156" t="s">
        <v>216</v>
      </c>
      <c r="B72" s="150" t="s">
        <v>217</v>
      </c>
      <c r="C72" s="27" t="s">
        <v>211</v>
      </c>
      <c r="D72" s="151">
        <v>0.45</v>
      </c>
      <c r="E72" s="28">
        <f t="shared" si="6"/>
        <v>100</v>
      </c>
      <c r="F72" s="29">
        <v>0</v>
      </c>
      <c r="G72" s="30">
        <v>0</v>
      </c>
      <c r="H72" s="28">
        <f t="shared" si="8"/>
        <v>100</v>
      </c>
      <c r="I72" s="50">
        <v>0</v>
      </c>
      <c r="J72" s="51">
        <f t="shared" si="3"/>
        <v>1</v>
      </c>
      <c r="K72" s="52">
        <v>0</v>
      </c>
      <c r="L72" s="53">
        <v>0</v>
      </c>
      <c r="M72" s="54">
        <f t="shared" si="4"/>
        <v>1</v>
      </c>
      <c r="N72" s="55">
        <v>0</v>
      </c>
      <c r="O72" s="56">
        <v>0</v>
      </c>
      <c r="P72" s="57">
        <f t="shared" si="5"/>
        <v>1</v>
      </c>
      <c r="Q72" s="58">
        <v>0</v>
      </c>
      <c r="R72" s="59">
        <v>0</v>
      </c>
      <c r="S72" s="60">
        <f t="shared" si="7"/>
        <v>1</v>
      </c>
      <c r="T72" s="61">
        <v>0</v>
      </c>
      <c r="U72" s="62">
        <v>0</v>
      </c>
      <c r="V72" s="60">
        <v>1</v>
      </c>
      <c r="W72" s="62">
        <v>0</v>
      </c>
      <c r="X72" s="63">
        <v>0</v>
      </c>
      <c r="Y72" s="64">
        <v>0</v>
      </c>
      <c r="Z72" s="65">
        <v>0</v>
      </c>
      <c r="AA72" s="46">
        <v>0</v>
      </c>
      <c r="AB72" s="66" t="s">
        <v>15</v>
      </c>
      <c r="AC72" s="67" t="s">
        <v>15</v>
      </c>
      <c r="AD72" s="68" t="s">
        <v>15</v>
      </c>
      <c r="AE72" s="97" t="str">
        <f t="shared" si="9"/>
        <v>Most Preferable</v>
      </c>
      <c r="AF72" s="94" t="str">
        <f t="shared" si="10"/>
        <v>No</v>
      </c>
      <c r="AG72" s="98" t="s">
        <v>21</v>
      </c>
      <c r="AH72" s="98" t="s">
        <v>83</v>
      </c>
      <c r="AI72" s="128" t="s">
        <v>83</v>
      </c>
      <c r="AJ72" s="139" t="s">
        <v>83</v>
      </c>
      <c r="AK72" s="98" t="s">
        <v>83</v>
      </c>
      <c r="AL72" s="98" t="s">
        <v>83</v>
      </c>
      <c r="AM72" s="98" t="s">
        <v>83</v>
      </c>
      <c r="AN72" s="134"/>
    </row>
    <row r="73" spans="1:40" ht="39.950000000000003" customHeight="1">
      <c r="A73" s="156" t="s">
        <v>218</v>
      </c>
      <c r="B73" s="150" t="s">
        <v>219</v>
      </c>
      <c r="C73" s="27" t="s">
        <v>211</v>
      </c>
      <c r="D73" s="151">
        <v>1.18</v>
      </c>
      <c r="E73" s="28">
        <f t="shared" si="6"/>
        <v>100</v>
      </c>
      <c r="F73" s="29">
        <v>0</v>
      </c>
      <c r="G73" s="30">
        <v>0</v>
      </c>
      <c r="H73" s="28">
        <f t="shared" si="8"/>
        <v>100</v>
      </c>
      <c r="I73" s="50">
        <v>0</v>
      </c>
      <c r="J73" s="51">
        <f t="shared" si="3"/>
        <v>1</v>
      </c>
      <c r="K73" s="52">
        <v>0</v>
      </c>
      <c r="L73" s="53">
        <v>0</v>
      </c>
      <c r="M73" s="54">
        <f t="shared" si="4"/>
        <v>1</v>
      </c>
      <c r="N73" s="55">
        <v>0</v>
      </c>
      <c r="O73" s="56">
        <v>0</v>
      </c>
      <c r="P73" s="57">
        <f t="shared" si="5"/>
        <v>1</v>
      </c>
      <c r="Q73" s="58">
        <v>0</v>
      </c>
      <c r="R73" s="59">
        <v>0</v>
      </c>
      <c r="S73" s="60">
        <f t="shared" si="7"/>
        <v>0.99671286854219032</v>
      </c>
      <c r="T73" s="61">
        <v>7.2012427015731009E-4</v>
      </c>
      <c r="U73" s="62">
        <v>2.5670071876524197E-3</v>
      </c>
      <c r="V73" s="60">
        <v>0.93124742227898294</v>
      </c>
      <c r="W73" s="62">
        <v>6.8752577721017033E-2</v>
      </c>
      <c r="X73" s="63">
        <v>0.424626311405637</v>
      </c>
      <c r="Y73" s="64">
        <v>2.09343076517979E-2</v>
      </c>
      <c r="Z73" s="65">
        <v>0</v>
      </c>
      <c r="AA73" s="46">
        <v>0</v>
      </c>
      <c r="AB73" s="66" t="s">
        <v>15</v>
      </c>
      <c r="AC73" s="67" t="s">
        <v>15</v>
      </c>
      <c r="AD73" s="68" t="s">
        <v>15</v>
      </c>
      <c r="AE73" s="93" t="str">
        <f t="shared" si="9"/>
        <v>Less Preferable</v>
      </c>
      <c r="AF73" s="94" t="str">
        <f t="shared" si="10"/>
        <v>No</v>
      </c>
      <c r="AG73" s="98" t="s">
        <v>15</v>
      </c>
      <c r="AH73" s="98" t="s">
        <v>83</v>
      </c>
      <c r="AI73" s="129" t="s">
        <v>21</v>
      </c>
      <c r="AJ73" s="139" t="s">
        <v>83</v>
      </c>
      <c r="AK73" s="98" t="s">
        <v>83</v>
      </c>
      <c r="AL73" s="98" t="s">
        <v>83</v>
      </c>
      <c r="AM73" s="98" t="s">
        <v>83</v>
      </c>
      <c r="AN73" s="133" t="s">
        <v>88</v>
      </c>
    </row>
    <row r="74" spans="1:40" ht="39.950000000000003" customHeight="1">
      <c r="A74" s="156" t="s">
        <v>220</v>
      </c>
      <c r="B74" s="150" t="s">
        <v>221</v>
      </c>
      <c r="C74" s="27" t="s">
        <v>211</v>
      </c>
      <c r="D74" s="151">
        <v>0.24</v>
      </c>
      <c r="E74" s="28">
        <f t="shared" si="6"/>
        <v>100</v>
      </c>
      <c r="F74" s="29">
        <v>0</v>
      </c>
      <c r="G74" s="30">
        <v>0</v>
      </c>
      <c r="H74" s="28">
        <f t="shared" ref="H74:H81" si="11">(1-I74)*100</f>
        <v>100</v>
      </c>
      <c r="I74" s="50">
        <v>0</v>
      </c>
      <c r="J74" s="51">
        <f t="shared" si="3"/>
        <v>1</v>
      </c>
      <c r="K74" s="52">
        <v>0</v>
      </c>
      <c r="L74" s="53">
        <v>0</v>
      </c>
      <c r="M74" s="54">
        <f t="shared" si="4"/>
        <v>1</v>
      </c>
      <c r="N74" s="55">
        <v>0</v>
      </c>
      <c r="O74" s="56">
        <v>0</v>
      </c>
      <c r="P74" s="57">
        <f t="shared" si="5"/>
        <v>1</v>
      </c>
      <c r="Q74" s="58">
        <v>0</v>
      </c>
      <c r="R74" s="59">
        <v>0</v>
      </c>
      <c r="S74" s="60">
        <f t="shared" si="7"/>
        <v>1</v>
      </c>
      <c r="T74" s="61">
        <v>0</v>
      </c>
      <c r="U74" s="62">
        <v>0</v>
      </c>
      <c r="V74" s="60">
        <v>1</v>
      </c>
      <c r="W74" s="62">
        <v>0</v>
      </c>
      <c r="X74" s="63">
        <v>0</v>
      </c>
      <c r="Y74" s="64">
        <v>0</v>
      </c>
      <c r="Z74" s="65">
        <v>0</v>
      </c>
      <c r="AA74" s="46">
        <v>0</v>
      </c>
      <c r="AB74" s="66" t="s">
        <v>15</v>
      </c>
      <c r="AC74" s="67" t="s">
        <v>15</v>
      </c>
      <c r="AD74" s="68" t="s">
        <v>15</v>
      </c>
      <c r="AE74" s="97" t="str">
        <f t="shared" ref="AE74:AE81" si="12">IF(AND(I74=0%,L74=0%,R74=0%,W74=0%),"Most Preferable",IF(OR(I74&gt;20%,L74&gt;20%,R74&gt;20%,W74&gt;20%),"Least Preferable","Less Preferable"))</f>
        <v>Most Preferable</v>
      </c>
      <c r="AF74" s="94" t="str">
        <f t="shared" ref="AF74:AF81" si="13">IF(OR(I74&gt;20%,L74&gt;20%,R74&gt;20%,W74&gt;20%),"Yes","No")</f>
        <v>No</v>
      </c>
      <c r="AG74" s="98" t="s">
        <v>21</v>
      </c>
      <c r="AH74" s="98" t="s">
        <v>83</v>
      </c>
      <c r="AI74" s="128" t="s">
        <v>83</v>
      </c>
      <c r="AJ74" s="139" t="s">
        <v>83</v>
      </c>
      <c r="AK74" s="98" t="s">
        <v>83</v>
      </c>
      <c r="AL74" s="98" t="s">
        <v>83</v>
      </c>
      <c r="AM74" s="98" t="s">
        <v>83</v>
      </c>
      <c r="AN74" s="134"/>
    </row>
    <row r="75" spans="1:40" ht="39.950000000000003" customHeight="1">
      <c r="A75" s="156" t="s">
        <v>222</v>
      </c>
      <c r="B75" s="150" t="s">
        <v>223</v>
      </c>
      <c r="C75" s="27" t="s">
        <v>211</v>
      </c>
      <c r="D75" s="151">
        <v>0.42</v>
      </c>
      <c r="E75" s="28">
        <f t="shared" si="6"/>
        <v>100</v>
      </c>
      <c r="F75" s="29">
        <v>0</v>
      </c>
      <c r="G75" s="30">
        <v>0</v>
      </c>
      <c r="H75" s="28">
        <f t="shared" si="11"/>
        <v>100</v>
      </c>
      <c r="I75" s="50">
        <v>0</v>
      </c>
      <c r="J75" s="51">
        <f t="shared" ref="J75:J81" si="14">1-(K75+L75)</f>
        <v>1</v>
      </c>
      <c r="K75" s="52">
        <v>0</v>
      </c>
      <c r="L75" s="53">
        <v>0</v>
      </c>
      <c r="M75" s="54">
        <f t="shared" ref="M75:M81" si="15">1-(N75+O75)</f>
        <v>1</v>
      </c>
      <c r="N75" s="55">
        <v>0</v>
      </c>
      <c r="O75" s="56">
        <v>0</v>
      </c>
      <c r="P75" s="57">
        <f t="shared" ref="P75:P81" si="16">1-(Q75+R75)</f>
        <v>1</v>
      </c>
      <c r="Q75" s="58">
        <v>0</v>
      </c>
      <c r="R75" s="59">
        <v>0</v>
      </c>
      <c r="S75" s="60">
        <f t="shared" si="7"/>
        <v>1</v>
      </c>
      <c r="T75" s="61">
        <v>0</v>
      </c>
      <c r="U75" s="62">
        <v>0</v>
      </c>
      <c r="V75" s="60">
        <v>1</v>
      </c>
      <c r="W75" s="62">
        <v>0</v>
      </c>
      <c r="X75" s="63">
        <v>0</v>
      </c>
      <c r="Y75" s="64">
        <v>0</v>
      </c>
      <c r="Z75" s="65">
        <v>0</v>
      </c>
      <c r="AA75" s="46">
        <v>0</v>
      </c>
      <c r="AB75" s="66" t="s">
        <v>15</v>
      </c>
      <c r="AC75" s="67" t="s">
        <v>15</v>
      </c>
      <c r="AD75" s="68" t="s">
        <v>15</v>
      </c>
      <c r="AE75" s="97" t="str">
        <f t="shared" si="12"/>
        <v>Most Preferable</v>
      </c>
      <c r="AF75" s="94" t="str">
        <f t="shared" si="13"/>
        <v>No</v>
      </c>
      <c r="AG75" s="98" t="s">
        <v>15</v>
      </c>
      <c r="AH75" s="98" t="s">
        <v>83</v>
      </c>
      <c r="AI75" s="128" t="s">
        <v>83</v>
      </c>
      <c r="AJ75" s="139" t="s">
        <v>83</v>
      </c>
      <c r="AK75" s="98" t="s">
        <v>83</v>
      </c>
      <c r="AL75" s="98" t="s">
        <v>83</v>
      </c>
      <c r="AM75" s="98" t="s">
        <v>83</v>
      </c>
      <c r="AN75" s="134"/>
    </row>
    <row r="76" spans="1:40" ht="39.950000000000003" customHeight="1">
      <c r="A76" s="156" t="s">
        <v>224</v>
      </c>
      <c r="B76" s="150" t="s">
        <v>225</v>
      </c>
      <c r="C76" s="27" t="s">
        <v>211</v>
      </c>
      <c r="D76" s="151">
        <v>0.28000000000000003</v>
      </c>
      <c r="E76" s="28">
        <f t="shared" ref="E76:E81" si="17">100-(F76+G76)</f>
        <v>93.605234972240495</v>
      </c>
      <c r="F76" s="29">
        <v>2.8453410504464598</v>
      </c>
      <c r="G76" s="30">
        <v>3.54942397731305</v>
      </c>
      <c r="H76" s="28">
        <f t="shared" si="11"/>
        <v>31.987403031290295</v>
      </c>
      <c r="I76" s="50">
        <v>0.68012596968709704</v>
      </c>
      <c r="J76" s="51">
        <f t="shared" si="14"/>
        <v>1</v>
      </c>
      <c r="K76" s="52">
        <v>0</v>
      </c>
      <c r="L76" s="53">
        <v>0</v>
      </c>
      <c r="M76" s="54">
        <f t="shared" si="15"/>
        <v>0.67227602597708391</v>
      </c>
      <c r="N76" s="55">
        <v>0.24722641862851452</v>
      </c>
      <c r="O76" s="56">
        <v>8.049755539440151E-2</v>
      </c>
      <c r="P76" s="57">
        <f t="shared" si="16"/>
        <v>0.43860913589218908</v>
      </c>
      <c r="Q76" s="58">
        <v>0.23366689008489488</v>
      </c>
      <c r="R76" s="59">
        <v>0.32772397402291603</v>
      </c>
      <c r="S76" s="60">
        <f t="shared" ref="S76:S81" si="18">1-(T76+U76)</f>
        <v>0.9706463389380201</v>
      </c>
      <c r="T76" s="61">
        <v>1.52916009281025E-2</v>
      </c>
      <c r="U76" s="62">
        <v>1.4062060133877402E-2</v>
      </c>
      <c r="V76" s="60">
        <v>0.89979391855224711</v>
      </c>
      <c r="W76" s="62">
        <v>0.10020608144775289</v>
      </c>
      <c r="X76" s="63">
        <v>0</v>
      </c>
      <c r="Y76" s="64">
        <v>0</v>
      </c>
      <c r="Z76" s="65">
        <v>0</v>
      </c>
      <c r="AA76" s="46">
        <v>0</v>
      </c>
      <c r="AB76" s="66" t="s">
        <v>21</v>
      </c>
      <c r="AC76" s="67" t="s">
        <v>21</v>
      </c>
      <c r="AD76" s="68" t="s">
        <v>21</v>
      </c>
      <c r="AE76" s="90" t="str">
        <f t="shared" si="12"/>
        <v>Least Preferable</v>
      </c>
      <c r="AF76" s="91" t="str">
        <f t="shared" si="13"/>
        <v>Yes</v>
      </c>
      <c r="AG76" s="98" t="s">
        <v>15</v>
      </c>
      <c r="AH76" s="98" t="s">
        <v>83</v>
      </c>
      <c r="AI76" s="128" t="s">
        <v>83</v>
      </c>
      <c r="AJ76" s="139" t="s">
        <v>21</v>
      </c>
      <c r="AK76" s="98" t="s">
        <v>84</v>
      </c>
      <c r="AL76" s="98" t="s">
        <v>15</v>
      </c>
      <c r="AM76" s="98" t="s">
        <v>15</v>
      </c>
      <c r="AN76" s="134"/>
    </row>
    <row r="77" spans="1:40" ht="39.950000000000003" customHeight="1">
      <c r="A77" s="156" t="s">
        <v>226</v>
      </c>
      <c r="B77" s="150" t="s">
        <v>227</v>
      </c>
      <c r="C77" s="27" t="s">
        <v>211</v>
      </c>
      <c r="D77" s="151">
        <v>0.42</v>
      </c>
      <c r="E77" s="28">
        <f t="shared" si="17"/>
        <v>100</v>
      </c>
      <c r="F77" s="29">
        <v>0</v>
      </c>
      <c r="G77" s="30">
        <v>0</v>
      </c>
      <c r="H77" s="28">
        <f t="shared" si="11"/>
        <v>30.129497555997411</v>
      </c>
      <c r="I77" s="50">
        <v>0.69870502444002591</v>
      </c>
      <c r="J77" s="51">
        <f t="shared" si="14"/>
        <v>1</v>
      </c>
      <c r="K77" s="52">
        <v>0</v>
      </c>
      <c r="L77" s="53">
        <v>0</v>
      </c>
      <c r="M77" s="54">
        <f t="shared" si="15"/>
        <v>0.78218644327137699</v>
      </c>
      <c r="N77" s="55">
        <v>0.19238576415819431</v>
      </c>
      <c r="O77" s="56">
        <v>2.5427792570428698E-2</v>
      </c>
      <c r="P77" s="57">
        <f t="shared" si="16"/>
        <v>0.40959147626052794</v>
      </c>
      <c r="Q77" s="58">
        <v>0.36075584883144707</v>
      </c>
      <c r="R77" s="59">
        <v>0.22965267490802499</v>
      </c>
      <c r="S77" s="60">
        <f t="shared" si="18"/>
        <v>1</v>
      </c>
      <c r="T77" s="61">
        <v>0</v>
      </c>
      <c r="U77" s="62">
        <v>0</v>
      </c>
      <c r="V77" s="60">
        <v>1</v>
      </c>
      <c r="W77" s="62">
        <v>0</v>
      </c>
      <c r="X77" s="63">
        <v>0</v>
      </c>
      <c r="Y77" s="64">
        <v>0</v>
      </c>
      <c r="Z77" s="65">
        <v>0</v>
      </c>
      <c r="AA77" s="46">
        <v>0</v>
      </c>
      <c r="AB77" s="66" t="s">
        <v>21</v>
      </c>
      <c r="AC77" s="67" t="s">
        <v>21</v>
      </c>
      <c r="AD77" s="68" t="s">
        <v>15</v>
      </c>
      <c r="AE77" s="90" t="str">
        <f t="shared" si="12"/>
        <v>Least Preferable</v>
      </c>
      <c r="AF77" s="91" t="str">
        <f t="shared" si="13"/>
        <v>Yes</v>
      </c>
      <c r="AG77" s="98" t="s">
        <v>21</v>
      </c>
      <c r="AH77" s="98" t="s">
        <v>83</v>
      </c>
      <c r="AI77" s="128" t="s">
        <v>83</v>
      </c>
      <c r="AJ77" s="139" t="s">
        <v>21</v>
      </c>
      <c r="AK77" s="98" t="s">
        <v>84</v>
      </c>
      <c r="AL77" s="98" t="s">
        <v>21</v>
      </c>
      <c r="AM77" s="126" t="s">
        <v>85</v>
      </c>
      <c r="AN77" s="134"/>
    </row>
    <row r="78" spans="1:40" ht="39.950000000000003" customHeight="1">
      <c r="A78" s="156" t="s">
        <v>228</v>
      </c>
      <c r="B78" s="150" t="s">
        <v>229</v>
      </c>
      <c r="C78" s="27" t="s">
        <v>211</v>
      </c>
      <c r="D78" s="151">
        <v>0.08</v>
      </c>
      <c r="E78" s="28">
        <f t="shared" si="17"/>
        <v>100</v>
      </c>
      <c r="F78" s="29">
        <v>0</v>
      </c>
      <c r="G78" s="30">
        <v>0</v>
      </c>
      <c r="H78" s="28">
        <f t="shared" si="11"/>
        <v>100</v>
      </c>
      <c r="I78" s="50">
        <v>0</v>
      </c>
      <c r="J78" s="51">
        <f t="shared" si="14"/>
        <v>1</v>
      </c>
      <c r="K78" s="52">
        <v>0</v>
      </c>
      <c r="L78" s="53">
        <v>0</v>
      </c>
      <c r="M78" s="54">
        <f t="shared" si="15"/>
        <v>1</v>
      </c>
      <c r="N78" s="55">
        <v>0</v>
      </c>
      <c r="O78" s="56">
        <v>0</v>
      </c>
      <c r="P78" s="57">
        <f t="shared" si="16"/>
        <v>1</v>
      </c>
      <c r="Q78" s="58">
        <v>0</v>
      </c>
      <c r="R78" s="59">
        <v>0</v>
      </c>
      <c r="S78" s="60">
        <f t="shared" si="18"/>
        <v>1</v>
      </c>
      <c r="T78" s="61">
        <v>0</v>
      </c>
      <c r="U78" s="62">
        <v>0</v>
      </c>
      <c r="V78" s="60">
        <v>1</v>
      </c>
      <c r="W78" s="62">
        <v>0</v>
      </c>
      <c r="X78" s="63">
        <v>0</v>
      </c>
      <c r="Y78" s="64">
        <v>0</v>
      </c>
      <c r="Z78" s="65">
        <v>0</v>
      </c>
      <c r="AA78" s="46">
        <v>0</v>
      </c>
      <c r="AB78" s="66" t="s">
        <v>15</v>
      </c>
      <c r="AC78" s="67" t="s">
        <v>15</v>
      </c>
      <c r="AD78" s="68" t="s">
        <v>21</v>
      </c>
      <c r="AE78" s="97" t="str">
        <f t="shared" si="12"/>
        <v>Most Preferable</v>
      </c>
      <c r="AF78" s="94" t="str">
        <f t="shared" si="13"/>
        <v>No</v>
      </c>
      <c r="AG78" s="98" t="s">
        <v>15</v>
      </c>
      <c r="AH78" s="98" t="s">
        <v>83</v>
      </c>
      <c r="AI78" s="128" t="s">
        <v>83</v>
      </c>
      <c r="AJ78" s="139" t="s">
        <v>83</v>
      </c>
      <c r="AK78" s="98" t="s">
        <v>83</v>
      </c>
      <c r="AL78" s="98" t="s">
        <v>83</v>
      </c>
      <c r="AM78" s="98" t="s">
        <v>83</v>
      </c>
      <c r="AN78" s="134"/>
    </row>
    <row r="79" spans="1:40" ht="39.950000000000003" customHeight="1">
      <c r="A79" s="156" t="s">
        <v>230</v>
      </c>
      <c r="B79" s="150" t="s">
        <v>231</v>
      </c>
      <c r="C79" s="27" t="s">
        <v>211</v>
      </c>
      <c r="D79" s="151">
        <v>1.01</v>
      </c>
      <c r="E79" s="28">
        <f t="shared" si="17"/>
        <v>6.3722323751109968</v>
      </c>
      <c r="F79" s="29">
        <v>93.627767624889003</v>
      </c>
      <c r="G79" s="30">
        <v>0</v>
      </c>
      <c r="H79" s="28">
        <f t="shared" si="11"/>
        <v>0</v>
      </c>
      <c r="I79" s="50">
        <v>1</v>
      </c>
      <c r="J79" s="51">
        <f t="shared" si="14"/>
        <v>1</v>
      </c>
      <c r="K79" s="52">
        <v>0</v>
      </c>
      <c r="L79" s="53">
        <v>0</v>
      </c>
      <c r="M79" s="54">
        <f t="shared" si="15"/>
        <v>0</v>
      </c>
      <c r="N79" s="55">
        <v>3.8112590483210251E-3</v>
      </c>
      <c r="O79" s="56">
        <v>0.99618874095167897</v>
      </c>
      <c r="P79" s="57">
        <f t="shared" si="16"/>
        <v>0</v>
      </c>
      <c r="Q79" s="58">
        <v>0</v>
      </c>
      <c r="R79" s="59">
        <v>1</v>
      </c>
      <c r="S79" s="60">
        <f t="shared" si="18"/>
        <v>0.96077974166872837</v>
      </c>
      <c r="T79" s="61">
        <v>2.31653884026462E-2</v>
      </c>
      <c r="U79" s="62">
        <v>1.6054869928625398E-2</v>
      </c>
      <c r="V79" s="60">
        <v>0.12661975051181629</v>
      </c>
      <c r="W79" s="62">
        <v>0.87338024948818371</v>
      </c>
      <c r="X79" s="63">
        <v>0</v>
      </c>
      <c r="Y79" s="64">
        <v>0</v>
      </c>
      <c r="Z79" s="65">
        <v>0</v>
      </c>
      <c r="AA79" s="46">
        <v>0</v>
      </c>
      <c r="AB79" s="66" t="s">
        <v>15</v>
      </c>
      <c r="AC79" s="67" t="s">
        <v>21</v>
      </c>
      <c r="AD79" s="68" t="s">
        <v>15</v>
      </c>
      <c r="AE79" s="90" t="str">
        <f t="shared" si="12"/>
        <v>Least Preferable</v>
      </c>
      <c r="AF79" s="91" t="str">
        <f t="shared" si="13"/>
        <v>Yes</v>
      </c>
      <c r="AG79" s="98" t="s">
        <v>15</v>
      </c>
      <c r="AH79" s="98" t="s">
        <v>83</v>
      </c>
      <c r="AI79" s="128" t="s">
        <v>83</v>
      </c>
      <c r="AJ79" s="139" t="s">
        <v>21</v>
      </c>
      <c r="AK79" s="98" t="s">
        <v>84</v>
      </c>
      <c r="AL79" s="98" t="s">
        <v>21</v>
      </c>
      <c r="AM79" s="126" t="s">
        <v>85</v>
      </c>
      <c r="AN79" s="134"/>
    </row>
    <row r="80" spans="1:40" ht="39.950000000000003" customHeight="1">
      <c r="A80" s="156" t="s">
        <v>232</v>
      </c>
      <c r="B80" s="150" t="s">
        <v>233</v>
      </c>
      <c r="C80" s="27" t="s">
        <v>211</v>
      </c>
      <c r="D80" s="151">
        <v>0.06</v>
      </c>
      <c r="E80" s="28">
        <f t="shared" si="17"/>
        <v>100</v>
      </c>
      <c r="F80" s="29">
        <v>0</v>
      </c>
      <c r="G80" s="30">
        <v>0</v>
      </c>
      <c r="H80" s="28">
        <f t="shared" si="11"/>
        <v>100</v>
      </c>
      <c r="I80" s="50">
        <v>0</v>
      </c>
      <c r="J80" s="51">
        <f t="shared" si="14"/>
        <v>1</v>
      </c>
      <c r="K80" s="52">
        <v>0</v>
      </c>
      <c r="L80" s="53">
        <v>0</v>
      </c>
      <c r="M80" s="54">
        <f t="shared" si="15"/>
        <v>1</v>
      </c>
      <c r="N80" s="55">
        <v>0</v>
      </c>
      <c r="O80" s="56">
        <v>0</v>
      </c>
      <c r="P80" s="57">
        <f t="shared" si="16"/>
        <v>1</v>
      </c>
      <c r="Q80" s="58">
        <v>0</v>
      </c>
      <c r="R80" s="59">
        <v>0</v>
      </c>
      <c r="S80" s="60">
        <f t="shared" si="18"/>
        <v>0.76302445113794604</v>
      </c>
      <c r="T80" s="61">
        <v>0.23697554886205399</v>
      </c>
      <c r="U80" s="62">
        <v>0</v>
      </c>
      <c r="V80" s="60">
        <v>0.57841614495554095</v>
      </c>
      <c r="W80" s="62">
        <v>0.421583855044459</v>
      </c>
      <c r="X80" s="63">
        <v>0</v>
      </c>
      <c r="Y80" s="64">
        <v>0</v>
      </c>
      <c r="Z80" s="65">
        <v>0</v>
      </c>
      <c r="AA80" s="46">
        <v>0</v>
      </c>
      <c r="AB80" s="66" t="s">
        <v>21</v>
      </c>
      <c r="AC80" s="67" t="s">
        <v>15</v>
      </c>
      <c r="AD80" s="68" t="s">
        <v>21</v>
      </c>
      <c r="AE80" s="90" t="str">
        <f t="shared" si="12"/>
        <v>Least Preferable</v>
      </c>
      <c r="AF80" s="91" t="str">
        <f t="shared" si="13"/>
        <v>Yes</v>
      </c>
      <c r="AG80" s="98" t="s">
        <v>15</v>
      </c>
      <c r="AH80" s="98" t="s">
        <v>83</v>
      </c>
      <c r="AI80" s="128" t="s">
        <v>83</v>
      </c>
      <c r="AJ80" s="139" t="s">
        <v>15</v>
      </c>
      <c r="AK80" s="98" t="s">
        <v>83</v>
      </c>
      <c r="AL80" s="98" t="s">
        <v>83</v>
      </c>
      <c r="AM80" s="127" t="s">
        <v>234</v>
      </c>
      <c r="AN80" s="133" t="s">
        <v>88</v>
      </c>
    </row>
    <row r="81" spans="1:40" ht="39.950000000000003" customHeight="1" thickBot="1">
      <c r="A81" s="157" t="s">
        <v>235</v>
      </c>
      <c r="B81" s="152" t="s">
        <v>147</v>
      </c>
      <c r="C81" s="153" t="s">
        <v>82</v>
      </c>
      <c r="D81" s="154">
        <v>7.06</v>
      </c>
      <c r="E81" s="69">
        <f t="shared" si="17"/>
        <v>1.1368683772161603E-13</v>
      </c>
      <c r="F81" s="70">
        <v>39.506084956660096</v>
      </c>
      <c r="G81" s="71">
        <v>60.493915043339797</v>
      </c>
      <c r="H81" s="69">
        <f t="shared" si="11"/>
        <v>-3.8999914409032499E-10</v>
      </c>
      <c r="I81" s="72">
        <v>1.0000000000039</v>
      </c>
      <c r="J81" s="73">
        <f t="shared" si="14"/>
        <v>1</v>
      </c>
      <c r="K81" s="74">
        <v>0</v>
      </c>
      <c r="L81" s="75">
        <v>0</v>
      </c>
      <c r="M81" s="76">
        <f t="shared" si="15"/>
        <v>-3.8999914409032499E-12</v>
      </c>
      <c r="N81" s="77">
        <v>0</v>
      </c>
      <c r="O81" s="78">
        <v>1.0000000000039</v>
      </c>
      <c r="P81" s="79">
        <f t="shared" si="16"/>
        <v>-3.8999914409032499E-12</v>
      </c>
      <c r="Q81" s="80">
        <v>0</v>
      </c>
      <c r="R81" s="81">
        <v>1.0000000000039</v>
      </c>
      <c r="S81" s="82">
        <f t="shared" si="18"/>
        <v>0.95920196660973123</v>
      </c>
      <c r="T81" s="83">
        <v>1.49026122168908E-2</v>
      </c>
      <c r="U81" s="84">
        <v>2.5895421173378001E-2</v>
      </c>
      <c r="V81" s="82">
        <v>0.92991825740611056</v>
      </c>
      <c r="W81" s="84">
        <v>7.0081742593889398E-2</v>
      </c>
      <c r="X81" s="85">
        <v>0</v>
      </c>
      <c r="Y81" s="86">
        <v>0</v>
      </c>
      <c r="Z81" s="65">
        <v>2.7903838082803099E-3</v>
      </c>
      <c r="AA81" s="46">
        <v>3.146594151261E-5</v>
      </c>
      <c r="AB81" s="66" t="s">
        <v>15</v>
      </c>
      <c r="AC81" s="67" t="s">
        <v>21</v>
      </c>
      <c r="AD81" s="68" t="s">
        <v>21</v>
      </c>
      <c r="AE81" s="99" t="str">
        <f t="shared" si="12"/>
        <v>Least Preferable</v>
      </c>
      <c r="AF81" s="100" t="str">
        <f t="shared" si="13"/>
        <v>Yes</v>
      </c>
      <c r="AG81" s="101" t="s">
        <v>15</v>
      </c>
      <c r="AH81" s="98" t="s">
        <v>21</v>
      </c>
      <c r="AI81" s="130" t="s">
        <v>83</v>
      </c>
      <c r="AJ81" s="140" t="s">
        <v>21</v>
      </c>
      <c r="AK81" s="101" t="s">
        <v>84</v>
      </c>
      <c r="AL81" s="101" t="s">
        <v>21</v>
      </c>
      <c r="AM81" s="126" t="s">
        <v>85</v>
      </c>
      <c r="AN81" s="135"/>
    </row>
  </sheetData>
  <autoFilter ref="A9:AW81" xr:uid="{0DB71F0C-2FD4-49CB-B2C6-D2AD2CD79863}"/>
  <sortState xmlns:xlrd2="http://schemas.microsoft.com/office/spreadsheetml/2017/richdata2" ref="E10:H81">
    <sortCondition descending="1" ref="G1:G81"/>
  </sortState>
  <mergeCells count="33">
    <mergeCell ref="AJ7:AM7"/>
    <mergeCell ref="AE7:AI7"/>
    <mergeCell ref="AG8:AG9"/>
    <mergeCell ref="AK8:AK9"/>
    <mergeCell ref="AL8:AL9"/>
    <mergeCell ref="AM8:AM9"/>
    <mergeCell ref="AN8:AN9"/>
    <mergeCell ref="AE8:AE9"/>
    <mergeCell ref="AF8:AF9"/>
    <mergeCell ref="AH8:AH9"/>
    <mergeCell ref="AI8:AI9"/>
    <mergeCell ref="AJ8:AJ9"/>
    <mergeCell ref="AD7:AD9"/>
    <mergeCell ref="V8:W8"/>
    <mergeCell ref="V7:W7"/>
    <mergeCell ref="AB7:AB9"/>
    <mergeCell ref="AC7:AC9"/>
    <mergeCell ref="X7:Y7"/>
    <mergeCell ref="X8:Y8"/>
    <mergeCell ref="Z7:AA7"/>
    <mergeCell ref="Z8:AA8"/>
    <mergeCell ref="A8:D8"/>
    <mergeCell ref="E8:G8"/>
    <mergeCell ref="S7:U7"/>
    <mergeCell ref="S8:U8"/>
    <mergeCell ref="J8:L8"/>
    <mergeCell ref="M8:O8"/>
    <mergeCell ref="E7:G7"/>
    <mergeCell ref="J7:L7"/>
    <mergeCell ref="P8:R8"/>
    <mergeCell ref="M7:R7"/>
    <mergeCell ref="H8:I8"/>
    <mergeCell ref="H7:I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Abigail Betts</dc:creator>
  <cp:keywords/>
  <dc:description/>
  <cp:lastModifiedBy>Ffion Wilson</cp:lastModifiedBy>
  <cp:revision/>
  <dcterms:created xsi:type="dcterms:W3CDTF">2022-07-26T08:10:16Z</dcterms:created>
  <dcterms:modified xsi:type="dcterms:W3CDTF">2026-06-05T13:09:06Z</dcterms:modified>
  <cp:category/>
  <cp:contentStatus/>
</cp:coreProperties>
</file>